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man/Desktop/ТОПОВЫЕ ОБЬЕКТЫ/Сеть Пивной 24/"/>
    </mc:Choice>
  </mc:AlternateContent>
  <xr:revisionPtr revIDLastSave="0" documentId="13_ncr:1_{4BDC59F8-D14C-0445-9355-CA6B899454C7}" xr6:coauthVersionLast="47" xr6:coauthVersionMax="47" xr10:uidLastSave="{00000000-0000-0000-0000-000000000000}"/>
  <bookViews>
    <workbookView xWindow="0" yWindow="500" windowWidth="28740" windowHeight="15500" tabRatio="500" xr2:uid="{00000000-000D-0000-FFFF-FFFF00000000}"/>
  </bookViews>
  <sheets>
    <sheet name="Гриб_32" sheetId="1" r:id="rId1"/>
    <sheet name="Прочи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2" i="1" l="1"/>
  <c r="R10" i="1"/>
  <c r="R3" i="1"/>
  <c r="R4" i="1"/>
  <c r="R5" i="1"/>
  <c r="R6" i="1"/>
  <c r="R7" i="1"/>
  <c r="R8" i="1"/>
  <c r="R9" i="1"/>
  <c r="R2" i="1"/>
  <c r="C154" i="2"/>
  <c r="G9" i="1" s="1"/>
  <c r="H9" i="1"/>
  <c r="P9" i="1" l="1"/>
  <c r="Q9" i="1" s="1"/>
  <c r="H8" i="1" l="1"/>
  <c r="C149" i="2" l="1"/>
  <c r="G8" i="1" s="1"/>
  <c r="P8" i="1" s="1"/>
  <c r="Q8" i="1" s="1"/>
  <c r="C142" i="2" l="1"/>
  <c r="G7" i="1" s="1"/>
  <c r="H7" i="1"/>
  <c r="P7" i="1" l="1"/>
  <c r="Q7" i="1" s="1"/>
  <c r="C135" i="2"/>
  <c r="G6" i="1" s="1"/>
  <c r="H6" i="1" l="1"/>
  <c r="P6" i="1" l="1"/>
  <c r="Q6" i="1" s="1"/>
  <c r="C129" i="2"/>
  <c r="G5" i="1" s="1"/>
  <c r="H5" i="1" l="1"/>
  <c r="P5" i="1" l="1"/>
  <c r="Q5" i="1" s="1"/>
  <c r="C123" i="2" l="1"/>
  <c r="G4" i="1" s="1"/>
  <c r="H4" i="1"/>
  <c r="P4" i="1" l="1"/>
  <c r="Q4" i="1" s="1"/>
  <c r="C117" i="2"/>
  <c r="G3" i="1" s="1"/>
  <c r="H3" i="1" l="1"/>
  <c r="P3" i="1" s="1"/>
  <c r="Q3" i="1" s="1"/>
  <c r="C111" i="2"/>
  <c r="G2" i="1" s="1"/>
  <c r="H2" i="1" l="1"/>
  <c r="P2" i="1" l="1"/>
  <c r="Q2" i="1" s="1"/>
  <c r="C105" i="2" l="1"/>
  <c r="C99" i="2" l="1"/>
  <c r="C93" i="2" l="1"/>
  <c r="C88" i="2" l="1"/>
  <c r="C77" i="2" l="1"/>
  <c r="C67" i="2" l="1"/>
  <c r="C59" i="2" l="1"/>
  <c r="C53" i="2" l="1"/>
  <c r="C35" i="2" l="1"/>
  <c r="C43" i="2" l="1"/>
  <c r="C24" i="2" l="1"/>
  <c r="C20" i="2" l="1"/>
  <c r="C11" i="2" l="1"/>
</calcChain>
</file>

<file path=xl/sharedStrings.xml><?xml version="1.0" encoding="utf-8"?>
<sst xmlns="http://schemas.openxmlformats.org/spreadsheetml/2006/main" count="134" uniqueCount="82">
  <si>
    <t>Затраты на персонал</t>
  </si>
  <si>
    <t>Наценка</t>
  </si>
  <si>
    <t>Общие затраты</t>
  </si>
  <si>
    <t>Патент</t>
  </si>
  <si>
    <t>Эквайринг</t>
  </si>
  <si>
    <t>Интернет</t>
  </si>
  <si>
    <t>Охрана</t>
  </si>
  <si>
    <t>налоги персонал</t>
  </si>
  <si>
    <t>Бухг</t>
  </si>
  <si>
    <t xml:space="preserve">аренда </t>
  </si>
  <si>
    <t>Онлайн касса</t>
  </si>
  <si>
    <t>Прибыль</t>
  </si>
  <si>
    <t>аппар</t>
  </si>
  <si>
    <t>прочие затраты</t>
  </si>
  <si>
    <t>Дата</t>
  </si>
  <si>
    <t>Наименование</t>
  </si>
  <si>
    <t>Сумма</t>
  </si>
  <si>
    <t>ЭЭ</t>
  </si>
  <si>
    <t>итого дек 23</t>
  </si>
  <si>
    <t>накатка смена ИП инф стенд и дверь</t>
  </si>
  <si>
    <t>монтаж кран балтика</t>
  </si>
  <si>
    <t>промывка балтика</t>
  </si>
  <si>
    <t>оплата сабтотал</t>
  </si>
  <si>
    <t>оплата сабтотал ЕГАИС</t>
  </si>
  <si>
    <t>ветуправление выезд для Меркурия</t>
  </si>
  <si>
    <t>средство для стекол</t>
  </si>
  <si>
    <t>Затраты закуп</t>
  </si>
  <si>
    <t>итого янв 24</t>
  </si>
  <si>
    <t>пакеты</t>
  </si>
  <si>
    <t>ремонт холодильника</t>
  </si>
  <si>
    <t>тетради</t>
  </si>
  <si>
    <t>уралспецгаз</t>
  </si>
  <si>
    <t>итого февр 24</t>
  </si>
  <si>
    <t>итого март 24</t>
  </si>
  <si>
    <t>итого апрель 24</t>
  </si>
  <si>
    <t>хозтовары</t>
  </si>
  <si>
    <t>поздравление 8 марта</t>
  </si>
  <si>
    <t>итого мая 24</t>
  </si>
  <si>
    <t>2 урны вх группа</t>
  </si>
  <si>
    <t>замена ФН и ОФД</t>
  </si>
  <si>
    <t xml:space="preserve">урны и установка </t>
  </si>
  <si>
    <t>ремонт унитаза</t>
  </si>
  <si>
    <t>чистка радиаторов рыбные витрины</t>
  </si>
  <si>
    <t>итого июнь 24</t>
  </si>
  <si>
    <t>Метла уличная</t>
  </si>
  <si>
    <t>ремонт холодильников</t>
  </si>
  <si>
    <t>итого июль 24</t>
  </si>
  <si>
    <t>ремонт витрины</t>
  </si>
  <si>
    <t>углекислота</t>
  </si>
  <si>
    <t>итого август 24</t>
  </si>
  <si>
    <t>Чистка блока сплит-системы</t>
  </si>
  <si>
    <t>Углекислота</t>
  </si>
  <si>
    <t>весы для снековой продукции</t>
  </si>
  <si>
    <t>ремонт холодильной витрины рыбной</t>
  </si>
  <si>
    <t>Замена ламп торговый зал 8 шт (работа + материалы)</t>
  </si>
  <si>
    <t>Настройка ЕГАИС</t>
  </si>
  <si>
    <t>Хоз товары</t>
  </si>
  <si>
    <t>сиропы и дозаторы</t>
  </si>
  <si>
    <t>корзинка для переноски бутылок</t>
  </si>
  <si>
    <t>итого сент 24</t>
  </si>
  <si>
    <t>итого окт 24</t>
  </si>
  <si>
    <t>Размещение вакансий</t>
  </si>
  <si>
    <t>итого нояб 24</t>
  </si>
  <si>
    <t>метла уличная</t>
  </si>
  <si>
    <t>итого дек 24</t>
  </si>
  <si>
    <t>итого янв 25</t>
  </si>
  <si>
    <t xml:space="preserve">оплата тензор на год </t>
  </si>
  <si>
    <t>итого февр 25</t>
  </si>
  <si>
    <t>итого март 25</t>
  </si>
  <si>
    <t>поставка газа с окт 24 - март 25</t>
  </si>
  <si>
    <t>поставка газа с апр 25</t>
  </si>
  <si>
    <t>итого апрель 25</t>
  </si>
  <si>
    <t>итогомай 25</t>
  </si>
  <si>
    <t>итого июнь 25</t>
  </si>
  <si>
    <t>Замена ОФД и ФН</t>
  </si>
  <si>
    <t>итого июль 25</t>
  </si>
  <si>
    <t>ЕГАИС</t>
  </si>
  <si>
    <t>итого авг 25</t>
  </si>
  <si>
    <t>среднее 6 месяцев</t>
  </si>
  <si>
    <t>Цена</t>
  </si>
  <si>
    <t xml:space="preserve">Окупаемость </t>
  </si>
  <si>
    <t>В бизнес входит ТО на 1,5 млн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</si>
</sst>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[$-419]mmmm\ yyyy;@"/>
    <numFmt numFmtId="166" formatCode="#,##0\ &quot;₽&quot;"/>
    <numFmt numFmtId="167" formatCode="#,##0.00\ &quot;₽&quot;"/>
    <numFmt numFmtId="168" formatCode="[$-F800]dddd\,\ mmmm\ dd\,\ yyyy"/>
    <numFmt numFmtId="169" formatCode="#,##0.00\ _₽"/>
    <numFmt numFmtId="170" formatCode="#,##0\ _₽"/>
    <numFmt numFmtId="175" formatCode="_-* #,##0\ _₽_-;\-* #,##0\ _₽_-;_-* &quot;-&quot;??\ _₽_-;_-@_-"/>
  </numFmts>
  <fonts count="35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">
    <xf numFmtId="0" fontId="0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/>
    <xf numFmtId="166" fontId="0" fillId="0" borderId="0" xfId="0" applyNumberFormat="1"/>
    <xf numFmtId="166" fontId="0" fillId="0" borderId="0" xfId="0" applyNumberFormat="1" applyAlignment="1">
      <alignment horizontal="center"/>
    </xf>
    <xf numFmtId="0" fontId="31" fillId="0" borderId="4" xfId="0" applyFont="1" applyBorder="1" applyAlignment="1">
      <alignment horizontal="center"/>
    </xf>
    <xf numFmtId="0" fontId="26" fillId="0" borderId="4" xfId="0" applyFont="1" applyBorder="1"/>
    <xf numFmtId="167" fontId="26" fillId="0" borderId="4" xfId="0" applyNumberFormat="1" applyFont="1" applyBorder="1"/>
    <xf numFmtId="0" fontId="26" fillId="0" borderId="0" xfId="0" applyFont="1"/>
    <xf numFmtId="167" fontId="31" fillId="0" borderId="4" xfId="0" applyNumberFormat="1" applyFont="1" applyBorder="1" applyAlignment="1">
      <alignment horizontal="center"/>
    </xf>
    <xf numFmtId="167" fontId="0" fillId="0" borderId="0" xfId="0" applyNumberFormat="1"/>
    <xf numFmtId="168" fontId="25" fillId="3" borderId="4" xfId="0" applyNumberFormat="1" applyFont="1" applyFill="1" applyBorder="1" applyAlignment="1">
      <alignment horizontal="center"/>
    </xf>
    <xf numFmtId="167" fontId="25" fillId="0" borderId="4" xfId="0" applyNumberFormat="1" applyFont="1" applyBorder="1"/>
    <xf numFmtId="0" fontId="24" fillId="0" borderId="4" xfId="0" applyFont="1" applyBorder="1"/>
    <xf numFmtId="0" fontId="23" fillId="0" borderId="4" xfId="0" applyFont="1" applyBorder="1"/>
    <xf numFmtId="0" fontId="22" fillId="0" borderId="4" xfId="0" applyFont="1" applyBorder="1"/>
    <xf numFmtId="168" fontId="22" fillId="3" borderId="4" xfId="0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0" xfId="0" applyNumberFormat="1"/>
    <xf numFmtId="0" fontId="0" fillId="0" borderId="0" xfId="0" applyAlignment="1">
      <alignment horizontal="center" vertical="center" wrapText="1"/>
    </xf>
    <xf numFmtId="0" fontId="21" fillId="0" borderId="4" xfId="0" applyFont="1" applyBorder="1"/>
    <xf numFmtId="0" fontId="31" fillId="0" borderId="4" xfId="0" applyFont="1" applyBorder="1"/>
    <xf numFmtId="167" fontId="31" fillId="0" borderId="4" xfId="0" applyNumberFormat="1" applyFont="1" applyBorder="1"/>
    <xf numFmtId="168" fontId="20" fillId="3" borderId="4" xfId="0" applyNumberFormat="1" applyFont="1" applyFill="1" applyBorder="1" applyAlignment="1">
      <alignment horizontal="center"/>
    </xf>
    <xf numFmtId="0" fontId="19" fillId="0" borderId="4" xfId="0" applyFont="1" applyBorder="1"/>
    <xf numFmtId="0" fontId="18" fillId="0" borderId="4" xfId="0" applyFont="1" applyBorder="1"/>
    <xf numFmtId="0" fontId="17" fillId="0" borderId="4" xfId="0" applyFont="1" applyBorder="1"/>
    <xf numFmtId="0" fontId="16" fillId="0" borderId="4" xfId="0" applyFont="1" applyBorder="1"/>
    <xf numFmtId="0" fontId="15" fillId="0" borderId="4" xfId="0" applyFont="1" applyBorder="1"/>
    <xf numFmtId="0" fontId="14" fillId="0" borderId="4" xfId="0" applyFont="1" applyBorder="1"/>
    <xf numFmtId="0" fontId="13" fillId="0" borderId="4" xfId="0" applyFont="1" applyBorder="1"/>
    <xf numFmtId="0" fontId="12" fillId="0" borderId="4" xfId="0" applyFont="1" applyBorder="1"/>
    <xf numFmtId="0" fontId="11" fillId="0" borderId="4" xfId="0" applyFont="1" applyBorder="1"/>
    <xf numFmtId="0" fontId="10" fillId="0" borderId="4" xfId="0" applyFont="1" applyBorder="1"/>
    <xf numFmtId="0" fontId="9" fillId="0" borderId="4" xfId="0" applyFont="1" applyBorder="1"/>
    <xf numFmtId="0" fontId="8" fillId="0" borderId="4" xfId="0" applyFont="1" applyBorder="1"/>
    <xf numFmtId="0" fontId="7" fillId="0" borderId="4" xfId="0" applyFont="1" applyBorder="1"/>
    <xf numFmtId="0" fontId="6" fillId="0" borderId="4" xfId="0" applyFont="1" applyBorder="1"/>
    <xf numFmtId="0" fontId="5" fillId="0" borderId="4" xfId="0" applyFont="1" applyBorder="1"/>
    <xf numFmtId="168" fontId="5" fillId="3" borderId="4" xfId="0" applyNumberFormat="1" applyFont="1" applyFill="1" applyBorder="1" applyAlignment="1">
      <alignment horizontal="center"/>
    </xf>
    <xf numFmtId="167" fontId="5" fillId="0" borderId="4" xfId="0" applyNumberFormat="1" applyFont="1" applyBorder="1"/>
    <xf numFmtId="0" fontId="4" fillId="0" borderId="4" xfId="0" applyFont="1" applyBorder="1"/>
    <xf numFmtId="0" fontId="3" fillId="0" borderId="4" xfId="0" applyFont="1" applyBorder="1"/>
    <xf numFmtId="0" fontId="2" fillId="0" borderId="4" xfId="0" applyFont="1" applyBorder="1"/>
    <xf numFmtId="0" fontId="1" fillId="0" borderId="4" xfId="0" applyFont="1" applyBorder="1"/>
    <xf numFmtId="170" fontId="32" fillId="2" borderId="4" xfId="0" applyNumberFormat="1" applyFont="1" applyFill="1" applyBorder="1" applyAlignment="1">
      <alignment horizontal="center" vertical="center"/>
    </xf>
    <xf numFmtId="170" fontId="27" fillId="0" borderId="4" xfId="191" applyNumberFormat="1" applyFont="1" applyFill="1" applyBorder="1" applyAlignment="1">
      <alignment horizontal="center" vertical="center"/>
    </xf>
    <xf numFmtId="170" fontId="0" fillId="0" borderId="1" xfId="0" applyNumberFormat="1" applyFill="1" applyBorder="1" applyAlignment="1">
      <alignment horizontal="center" vertical="center"/>
    </xf>
    <xf numFmtId="170" fontId="0" fillId="0" borderId="4" xfId="0" applyNumberFormat="1" applyFill="1" applyBorder="1" applyAlignment="1">
      <alignment horizontal="center" vertical="center"/>
    </xf>
    <xf numFmtId="170" fontId="32" fillId="0" borderId="4" xfId="0" applyNumberFormat="1" applyFont="1" applyFill="1" applyBorder="1" applyAlignment="1">
      <alignment horizontal="center" vertical="center"/>
    </xf>
    <xf numFmtId="0" fontId="32" fillId="4" borderId="3" xfId="0" applyFont="1" applyFill="1" applyBorder="1" applyAlignment="1">
      <alignment horizontal="center" wrapText="1"/>
    </xf>
    <xf numFmtId="166" fontId="32" fillId="4" borderId="2" xfId="0" applyNumberFormat="1" applyFont="1" applyFill="1" applyBorder="1" applyAlignment="1">
      <alignment horizontal="center" vertical="center" wrapText="1"/>
    </xf>
    <xf numFmtId="3" fontId="32" fillId="4" borderId="2" xfId="0" applyNumberFormat="1" applyFont="1" applyFill="1" applyBorder="1" applyAlignment="1">
      <alignment horizontal="center" vertical="center" wrapText="1"/>
    </xf>
    <xf numFmtId="3" fontId="32" fillId="4" borderId="1" xfId="0" applyNumberFormat="1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9" fontId="32" fillId="4" borderId="4" xfId="0" applyNumberFormat="1" applyFont="1" applyFill="1" applyBorder="1" applyAlignment="1">
      <alignment horizontal="center" vertical="center" wrapText="1"/>
    </xf>
    <xf numFmtId="165" fontId="0" fillId="5" borderId="1" xfId="0" applyNumberFormat="1" applyFill="1" applyBorder="1" applyAlignment="1">
      <alignment horizontal="center"/>
    </xf>
    <xf numFmtId="170" fontId="32" fillId="0" borderId="2" xfId="0" applyNumberFormat="1" applyFont="1" applyFill="1" applyBorder="1" applyAlignment="1">
      <alignment horizontal="center" vertical="center"/>
    </xf>
    <xf numFmtId="170" fontId="0" fillId="0" borderId="4" xfId="0" applyNumberFormat="1" applyFill="1" applyBorder="1" applyAlignment="1">
      <alignment horizontal="center"/>
    </xf>
    <xf numFmtId="170" fontId="0" fillId="0" borderId="2" xfId="0" applyNumberFormat="1" applyFill="1" applyBorder="1" applyAlignment="1">
      <alignment horizontal="center"/>
    </xf>
    <xf numFmtId="0" fontId="0" fillId="5" borderId="0" xfId="0" applyFill="1" applyAlignment="1"/>
    <xf numFmtId="0" fontId="0" fillId="5" borderId="0" xfId="0" applyFill="1"/>
    <xf numFmtId="170" fontId="0" fillId="0" borderId="3" xfId="0" applyNumberFormat="1" applyFill="1" applyBorder="1" applyAlignment="1">
      <alignment horizontal="center" vertical="center"/>
    </xf>
    <xf numFmtId="170" fontId="0" fillId="2" borderId="4" xfId="0" applyNumberFormat="1" applyFill="1" applyBorder="1" applyAlignment="1">
      <alignment horizontal="center"/>
    </xf>
    <xf numFmtId="170" fontId="33" fillId="2" borderId="4" xfId="0" applyNumberFormat="1" applyFont="1" applyFill="1" applyBorder="1" applyAlignment="1">
      <alignment horizontal="center" wrapText="1"/>
    </xf>
    <xf numFmtId="170" fontId="33" fillId="2" borderId="4" xfId="0" applyNumberFormat="1" applyFont="1" applyFill="1" applyBorder="1" applyAlignment="1">
      <alignment horizontal="center"/>
    </xf>
    <xf numFmtId="0" fontId="34" fillId="2" borderId="4" xfId="0" applyFont="1" applyFill="1" applyBorder="1" applyAlignment="1">
      <alignment horizontal="center"/>
    </xf>
    <xf numFmtId="175" fontId="34" fillId="2" borderId="4" xfId="191" applyNumberFormat="1" applyFont="1" applyFill="1" applyBorder="1" applyAlignment="1">
      <alignment horizontal="center"/>
    </xf>
    <xf numFmtId="2" fontId="34" fillId="2" borderId="4" xfId="0" applyNumberFormat="1" applyFont="1" applyFill="1" applyBorder="1" applyAlignment="1">
      <alignment horizontal="center"/>
    </xf>
    <xf numFmtId="175" fontId="0" fillId="0" borderId="0" xfId="191" applyNumberFormat="1" applyFont="1"/>
  </cellXfs>
  <cellStyles count="194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2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3" builtinId="9" hidden="1"/>
    <cellStyle name="Финансовый" xfId="19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abSelected="1" zoomScale="85" zoomScaleNormal="85" zoomScalePageLayoutView="95" workbookViewId="0">
      <pane ySplit="1" topLeftCell="A2" activePane="bottomLeft" state="frozen"/>
      <selection pane="bottomLeft" activeCell="G11" sqref="G11"/>
    </sheetView>
  </sheetViews>
  <sheetFormatPr baseColWidth="10" defaultColWidth="11" defaultRowHeight="16" x14ac:dyDescent="0.2"/>
  <cols>
    <col min="1" max="1" width="13.6640625" bestFit="1" customWidth="1"/>
    <col min="2" max="2" width="10.83203125" style="2" bestFit="1" customWidth="1"/>
    <col min="3" max="3" width="12.1640625" style="1" customWidth="1"/>
    <col min="4" max="4" width="11.83203125" customWidth="1"/>
    <col min="5" max="5" width="9.33203125" bestFit="1" customWidth="1"/>
    <col min="6" max="6" width="8.33203125" bestFit="1" customWidth="1"/>
    <col min="7" max="7" width="9.83203125" bestFit="1" customWidth="1"/>
    <col min="8" max="8" width="10.83203125" bestFit="1" customWidth="1"/>
    <col min="9" max="9" width="8.83203125" customWidth="1"/>
    <col min="10" max="10" width="7.33203125" bestFit="1" customWidth="1"/>
    <col min="11" max="11" width="10.1640625" bestFit="1" customWidth="1"/>
    <col min="12" max="12" width="9.33203125" bestFit="1" customWidth="1"/>
    <col min="13" max="14" width="7.33203125" bestFit="1" customWidth="1"/>
    <col min="15" max="15" width="8.33203125" bestFit="1" customWidth="1"/>
    <col min="16" max="16" width="10.83203125" bestFit="1" customWidth="1"/>
    <col min="17" max="17" width="18.1640625" customWidth="1"/>
    <col min="18" max="18" width="20.1640625" customWidth="1"/>
  </cols>
  <sheetData>
    <row r="1" spans="1:21" s="17" customFormat="1" ht="39.5" customHeight="1" x14ac:dyDescent="0.2">
      <c r="A1" s="48"/>
      <c r="B1" s="49" t="s">
        <v>10</v>
      </c>
      <c r="C1" s="49" t="s">
        <v>1</v>
      </c>
      <c r="D1" s="50" t="s">
        <v>0</v>
      </c>
      <c r="E1" s="50" t="s">
        <v>9</v>
      </c>
      <c r="F1" s="50" t="s">
        <v>17</v>
      </c>
      <c r="G1" s="50" t="s">
        <v>13</v>
      </c>
      <c r="H1" s="50" t="s">
        <v>26</v>
      </c>
      <c r="I1" s="50" t="s">
        <v>7</v>
      </c>
      <c r="J1" s="50" t="s">
        <v>3</v>
      </c>
      <c r="K1" s="50" t="s">
        <v>4</v>
      </c>
      <c r="L1" s="50" t="s">
        <v>5</v>
      </c>
      <c r="M1" s="50" t="s">
        <v>6</v>
      </c>
      <c r="N1" s="50" t="s">
        <v>8</v>
      </c>
      <c r="O1" s="50" t="s">
        <v>12</v>
      </c>
      <c r="P1" s="51" t="s">
        <v>2</v>
      </c>
      <c r="Q1" s="52" t="s">
        <v>11</v>
      </c>
      <c r="R1" s="53">
        <v>0.7</v>
      </c>
    </row>
    <row r="2" spans="1:21" x14ac:dyDescent="0.2">
      <c r="A2" s="54">
        <v>45658</v>
      </c>
      <c r="B2" s="44">
        <v>1303602</v>
      </c>
      <c r="C2" s="44">
        <v>430572</v>
      </c>
      <c r="D2" s="45">
        <v>156050</v>
      </c>
      <c r="E2" s="46">
        <v>100000</v>
      </c>
      <c r="F2" s="46">
        <v>26466.26</v>
      </c>
      <c r="G2" s="46">
        <f>Прочие!C111</f>
        <v>28900</v>
      </c>
      <c r="H2" s="46">
        <f t="shared" ref="H2:H8" si="0">B2-C2</f>
        <v>873030</v>
      </c>
      <c r="I2" s="46">
        <v>19000</v>
      </c>
      <c r="J2" s="46">
        <v>2085</v>
      </c>
      <c r="K2" s="46">
        <v>16598.939999999999</v>
      </c>
      <c r="L2" s="46">
        <v>2600</v>
      </c>
      <c r="M2" s="46">
        <v>3000</v>
      </c>
      <c r="N2" s="46">
        <v>2850</v>
      </c>
      <c r="O2" s="46">
        <v>12000</v>
      </c>
      <c r="P2" s="46">
        <f t="shared" ref="P2:P8" si="1">SUM(D2:N2)</f>
        <v>1230580.2</v>
      </c>
      <c r="Q2" s="47">
        <f t="shared" ref="Q2:Q8" si="2">B2-P2+O2</f>
        <v>85021.800000000047</v>
      </c>
      <c r="R2" s="56">
        <f>Q2*0.7</f>
        <v>59515.260000000031</v>
      </c>
    </row>
    <row r="3" spans="1:21" x14ac:dyDescent="0.2">
      <c r="A3" s="54">
        <v>45689</v>
      </c>
      <c r="B3" s="44">
        <v>1192705</v>
      </c>
      <c r="C3" s="44">
        <v>390179</v>
      </c>
      <c r="D3" s="45">
        <v>137295</v>
      </c>
      <c r="E3" s="46">
        <v>100000</v>
      </c>
      <c r="F3" s="46">
        <v>25026.3</v>
      </c>
      <c r="G3" s="46">
        <f>Прочие!C117</f>
        <v>1000</v>
      </c>
      <c r="H3" s="46">
        <f t="shared" si="0"/>
        <v>802526</v>
      </c>
      <c r="I3" s="46">
        <v>19000</v>
      </c>
      <c r="J3" s="46">
        <v>2085</v>
      </c>
      <c r="K3" s="46">
        <v>18529.21</v>
      </c>
      <c r="L3" s="46">
        <v>2600</v>
      </c>
      <c r="M3" s="46">
        <v>3000</v>
      </c>
      <c r="N3" s="46">
        <v>2850</v>
      </c>
      <c r="O3" s="46">
        <v>12000</v>
      </c>
      <c r="P3" s="46">
        <f t="shared" si="1"/>
        <v>1113911.51</v>
      </c>
      <c r="Q3" s="47">
        <f t="shared" si="2"/>
        <v>90793.489999999991</v>
      </c>
      <c r="R3" s="56">
        <f t="shared" ref="R3:R9" si="3">Q3*0.7</f>
        <v>63555.442999999992</v>
      </c>
    </row>
    <row r="4" spans="1:21" x14ac:dyDescent="0.2">
      <c r="A4" s="54">
        <v>45717</v>
      </c>
      <c r="B4" s="44">
        <v>1267086</v>
      </c>
      <c r="C4" s="44">
        <v>397224</v>
      </c>
      <c r="D4" s="45">
        <v>158210</v>
      </c>
      <c r="E4" s="46">
        <v>100000</v>
      </c>
      <c r="F4" s="46">
        <v>25472.23</v>
      </c>
      <c r="G4" s="46">
        <f>Прочие!C123</f>
        <v>35200</v>
      </c>
      <c r="H4" s="46">
        <f t="shared" si="0"/>
        <v>869862</v>
      </c>
      <c r="I4" s="46">
        <v>19000</v>
      </c>
      <c r="J4" s="46">
        <v>2085</v>
      </c>
      <c r="K4" s="46">
        <v>25620.33</v>
      </c>
      <c r="L4" s="46">
        <v>2600</v>
      </c>
      <c r="M4" s="46">
        <v>3000</v>
      </c>
      <c r="N4" s="46">
        <v>2850</v>
      </c>
      <c r="O4" s="46">
        <v>12000</v>
      </c>
      <c r="P4" s="46">
        <f t="shared" si="1"/>
        <v>1243899.56</v>
      </c>
      <c r="Q4" s="47">
        <f t="shared" si="2"/>
        <v>35186.439999999944</v>
      </c>
      <c r="R4" s="56">
        <f t="shared" si="3"/>
        <v>24630.507999999958</v>
      </c>
    </row>
    <row r="5" spans="1:21" x14ac:dyDescent="0.2">
      <c r="A5" s="54">
        <v>45748</v>
      </c>
      <c r="B5" s="44">
        <v>1458187</v>
      </c>
      <c r="C5" s="44">
        <v>493361</v>
      </c>
      <c r="D5" s="45">
        <v>152420</v>
      </c>
      <c r="E5" s="46">
        <v>100000</v>
      </c>
      <c r="F5" s="46">
        <v>25856.77</v>
      </c>
      <c r="G5" s="46">
        <f>Прочие!C129</f>
        <v>5800</v>
      </c>
      <c r="H5" s="46">
        <f t="shared" si="0"/>
        <v>964826</v>
      </c>
      <c r="I5" s="46">
        <v>19000</v>
      </c>
      <c r="J5" s="46">
        <v>2085</v>
      </c>
      <c r="K5" s="46">
        <v>18529.21</v>
      </c>
      <c r="L5" s="46">
        <v>2600</v>
      </c>
      <c r="M5" s="46">
        <v>3000</v>
      </c>
      <c r="N5" s="46">
        <v>2850</v>
      </c>
      <c r="O5" s="46">
        <v>12000</v>
      </c>
      <c r="P5" s="46">
        <f t="shared" si="1"/>
        <v>1296966.98</v>
      </c>
      <c r="Q5" s="47">
        <f t="shared" si="2"/>
        <v>173220.02000000002</v>
      </c>
      <c r="R5" s="56">
        <f t="shared" si="3"/>
        <v>121254.01400000001</v>
      </c>
    </row>
    <row r="6" spans="1:21" x14ac:dyDescent="0.2">
      <c r="A6" s="54">
        <v>45778</v>
      </c>
      <c r="B6" s="44">
        <v>1800321</v>
      </c>
      <c r="C6" s="44">
        <v>620600</v>
      </c>
      <c r="D6" s="45">
        <v>159870</v>
      </c>
      <c r="E6" s="46">
        <v>100000</v>
      </c>
      <c r="F6" s="46">
        <v>24937.91</v>
      </c>
      <c r="G6" s="46">
        <f>Прочие!C135</f>
        <v>5800</v>
      </c>
      <c r="H6" s="46">
        <f t="shared" si="0"/>
        <v>1179721</v>
      </c>
      <c r="I6" s="46">
        <v>19000</v>
      </c>
      <c r="J6" s="46">
        <v>2085</v>
      </c>
      <c r="K6" s="46">
        <v>25620.33</v>
      </c>
      <c r="L6" s="46">
        <v>2600</v>
      </c>
      <c r="M6" s="46">
        <v>3000</v>
      </c>
      <c r="N6" s="46">
        <v>2850</v>
      </c>
      <c r="O6" s="46">
        <v>12000</v>
      </c>
      <c r="P6" s="46">
        <f t="shared" si="1"/>
        <v>1525484.24</v>
      </c>
      <c r="Q6" s="47">
        <f t="shared" si="2"/>
        <v>286836.76</v>
      </c>
      <c r="R6" s="56">
        <f t="shared" si="3"/>
        <v>200785.73199999999</v>
      </c>
    </row>
    <row r="7" spans="1:21" x14ac:dyDescent="0.2">
      <c r="A7" s="54">
        <v>45809</v>
      </c>
      <c r="B7" s="44">
        <v>2040844</v>
      </c>
      <c r="C7" s="44">
        <v>700246</v>
      </c>
      <c r="D7" s="45">
        <v>147300</v>
      </c>
      <c r="E7" s="46">
        <v>100000</v>
      </c>
      <c r="F7" s="46">
        <v>29673.58</v>
      </c>
      <c r="G7" s="46">
        <f>Прочие!C142</f>
        <v>27800</v>
      </c>
      <c r="H7" s="46">
        <f t="shared" si="0"/>
        <v>1340598</v>
      </c>
      <c r="I7" s="46">
        <v>19000</v>
      </c>
      <c r="J7" s="46">
        <v>2085</v>
      </c>
      <c r="K7" s="46">
        <v>28669</v>
      </c>
      <c r="L7" s="46">
        <v>2600</v>
      </c>
      <c r="M7" s="46">
        <v>3000</v>
      </c>
      <c r="N7" s="46">
        <v>2850</v>
      </c>
      <c r="O7" s="46">
        <v>12000</v>
      </c>
      <c r="P7" s="46">
        <f t="shared" si="1"/>
        <v>1703575.58</v>
      </c>
      <c r="Q7" s="47">
        <f t="shared" si="2"/>
        <v>349268.41999999993</v>
      </c>
      <c r="R7" s="56">
        <f t="shared" si="3"/>
        <v>244487.89399999994</v>
      </c>
    </row>
    <row r="8" spans="1:21" x14ac:dyDescent="0.2">
      <c r="A8" s="54">
        <v>45839</v>
      </c>
      <c r="B8" s="44">
        <v>2004849</v>
      </c>
      <c r="C8" s="44">
        <v>661393</v>
      </c>
      <c r="D8" s="45">
        <v>158670</v>
      </c>
      <c r="E8" s="46">
        <v>100000</v>
      </c>
      <c r="F8" s="46">
        <v>34349</v>
      </c>
      <c r="G8" s="46">
        <f>Прочие!C149</f>
        <v>8800</v>
      </c>
      <c r="H8" s="46">
        <f t="shared" si="0"/>
        <v>1343456</v>
      </c>
      <c r="I8" s="46">
        <v>19000</v>
      </c>
      <c r="J8" s="46">
        <v>2085</v>
      </c>
      <c r="K8" s="46">
        <v>25620.33</v>
      </c>
      <c r="L8" s="46">
        <v>2600</v>
      </c>
      <c r="M8" s="46">
        <v>3000</v>
      </c>
      <c r="N8" s="46">
        <v>2850</v>
      </c>
      <c r="O8" s="46">
        <v>12000</v>
      </c>
      <c r="P8" s="46">
        <f t="shared" si="1"/>
        <v>1700430.33</v>
      </c>
      <c r="Q8" s="55">
        <f t="shared" si="2"/>
        <v>316418.66999999993</v>
      </c>
      <c r="R8" s="57">
        <f t="shared" si="3"/>
        <v>221493.06899999993</v>
      </c>
    </row>
    <row r="9" spans="1:21" x14ac:dyDescent="0.2">
      <c r="A9" s="54">
        <v>45870</v>
      </c>
      <c r="B9" s="44">
        <v>1886125</v>
      </c>
      <c r="C9" s="44">
        <v>632539</v>
      </c>
      <c r="D9" s="45">
        <v>156380</v>
      </c>
      <c r="E9" s="46">
        <v>100000</v>
      </c>
      <c r="F9" s="46">
        <v>27659</v>
      </c>
      <c r="G9" s="46">
        <f>Прочие!C154</f>
        <v>5800</v>
      </c>
      <c r="H9" s="46">
        <f t="shared" ref="H9" si="4">B9-C9</f>
        <v>1253586</v>
      </c>
      <c r="I9" s="46">
        <v>19000</v>
      </c>
      <c r="J9" s="46">
        <v>2085</v>
      </c>
      <c r="K9" s="46">
        <v>26262</v>
      </c>
      <c r="L9" s="46">
        <v>2600</v>
      </c>
      <c r="M9" s="46">
        <v>3000</v>
      </c>
      <c r="N9" s="46">
        <v>2850</v>
      </c>
      <c r="O9" s="46">
        <v>12000</v>
      </c>
      <c r="P9" s="60">
        <f t="shared" ref="P9" si="5">SUM(D9:N9)</f>
        <v>1599222</v>
      </c>
      <c r="Q9" s="43">
        <f t="shared" ref="Q9" si="6">B9-P9+O9</f>
        <v>298903</v>
      </c>
      <c r="R9" s="61">
        <f t="shared" si="3"/>
        <v>209232.09999999998</v>
      </c>
    </row>
    <row r="10" spans="1:21" ht="44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62" t="s">
        <v>78</v>
      </c>
      <c r="R10" s="63">
        <f>AVERAGE(R4:R9)</f>
        <v>170313.88616666663</v>
      </c>
    </row>
    <row r="11" spans="1:21" ht="21" x14ac:dyDescent="0.25">
      <c r="Q11" s="64" t="s">
        <v>79</v>
      </c>
      <c r="R11" s="65">
        <v>3500000</v>
      </c>
      <c r="S11" s="58" t="s">
        <v>81</v>
      </c>
      <c r="T11" s="58"/>
      <c r="U11" s="59"/>
    </row>
    <row r="12" spans="1:21" ht="21" x14ac:dyDescent="0.25">
      <c r="Q12" s="64" t="s">
        <v>80</v>
      </c>
      <c r="R12" s="66">
        <f>R11/R10</f>
        <v>20.550291457591143</v>
      </c>
    </row>
    <row r="13" spans="1:21" x14ac:dyDescent="0.2">
      <c r="B13"/>
      <c r="C13"/>
      <c r="R13" s="1"/>
    </row>
    <row r="14" spans="1:21" x14ac:dyDescent="0.2">
      <c r="B14"/>
      <c r="C14"/>
      <c r="R14" s="1"/>
    </row>
    <row r="15" spans="1:21" x14ac:dyDescent="0.2">
      <c r="B15"/>
      <c r="C15"/>
      <c r="R15" s="1"/>
    </row>
    <row r="16" spans="1:21" x14ac:dyDescent="0.2">
      <c r="B16"/>
      <c r="C16"/>
      <c r="R16" s="1"/>
    </row>
    <row r="17" spans="3:18" x14ac:dyDescent="0.2">
      <c r="R17" s="1"/>
    </row>
    <row r="18" spans="3:18" x14ac:dyDescent="0.2">
      <c r="C18" s="67"/>
    </row>
  </sheetData>
  <phoneticPr fontId="30" type="noConversion"/>
  <pageMargins left="0.36000000000000004" right="0.36000000000000004" top="0.41000000000000009" bottom="0.41000000000000009" header="0.5" footer="0.5"/>
  <pageSetup paperSize="9" scale="75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4"/>
  <sheetViews>
    <sheetView topLeftCell="A131" workbookViewId="0">
      <selection activeCell="A155" sqref="A155"/>
    </sheetView>
  </sheetViews>
  <sheetFormatPr baseColWidth="10" defaultColWidth="8.83203125" defaultRowHeight="16" x14ac:dyDescent="0.2"/>
  <cols>
    <col min="1" max="1" width="45.1640625" bestFit="1" customWidth="1"/>
    <col min="2" max="2" width="15.83203125" bestFit="1" customWidth="1"/>
    <col min="3" max="3" width="10.33203125" style="8" bestFit="1" customWidth="1"/>
  </cols>
  <sheetData>
    <row r="1" spans="1:4" x14ac:dyDescent="0.2">
      <c r="A1" s="3" t="s">
        <v>15</v>
      </c>
      <c r="B1" s="3" t="s">
        <v>14</v>
      </c>
      <c r="C1" s="7" t="s">
        <v>16</v>
      </c>
      <c r="D1" s="6"/>
    </row>
    <row r="2" spans="1:4" x14ac:dyDescent="0.2">
      <c r="A2" s="12"/>
      <c r="B2" s="9"/>
      <c r="C2" s="5"/>
    </row>
    <row r="3" spans="1:4" x14ac:dyDescent="0.2">
      <c r="A3" s="13" t="s">
        <v>19</v>
      </c>
      <c r="B3" s="9">
        <v>45264</v>
      </c>
      <c r="C3" s="10">
        <v>1000</v>
      </c>
    </row>
    <row r="4" spans="1:4" x14ac:dyDescent="0.2">
      <c r="A4" s="13" t="s">
        <v>20</v>
      </c>
      <c r="B4" s="9">
        <v>45264</v>
      </c>
      <c r="C4" s="10">
        <v>200</v>
      </c>
    </row>
    <row r="5" spans="1:4" x14ac:dyDescent="0.2">
      <c r="A5" s="13" t="s">
        <v>22</v>
      </c>
      <c r="B5" s="9">
        <v>45274</v>
      </c>
      <c r="C5" s="10">
        <v>1800</v>
      </c>
    </row>
    <row r="6" spans="1:4" x14ac:dyDescent="0.2">
      <c r="A6" s="13" t="s">
        <v>21</v>
      </c>
      <c r="B6" s="14">
        <v>45280</v>
      </c>
      <c r="C6" s="10">
        <v>200</v>
      </c>
    </row>
    <row r="7" spans="1:4" x14ac:dyDescent="0.2">
      <c r="A7" s="13" t="s">
        <v>23</v>
      </c>
      <c r="B7" s="14">
        <v>45281</v>
      </c>
      <c r="C7" s="10">
        <v>433</v>
      </c>
    </row>
    <row r="8" spans="1:4" x14ac:dyDescent="0.2">
      <c r="A8" s="13" t="s">
        <v>24</v>
      </c>
      <c r="B8" s="14">
        <v>45281</v>
      </c>
      <c r="C8" s="10">
        <v>2400</v>
      </c>
    </row>
    <row r="9" spans="1:4" x14ac:dyDescent="0.2">
      <c r="A9" s="13" t="s">
        <v>25</v>
      </c>
      <c r="B9" s="14">
        <v>45282</v>
      </c>
      <c r="C9" s="10">
        <v>70</v>
      </c>
    </row>
    <row r="10" spans="1:4" x14ac:dyDescent="0.2">
      <c r="A10" s="4"/>
      <c r="B10" s="4"/>
      <c r="C10" s="5"/>
    </row>
    <row r="11" spans="1:4" x14ac:dyDescent="0.2">
      <c r="A11" s="19" t="s">
        <v>18</v>
      </c>
      <c r="B11" s="19"/>
      <c r="C11" s="20">
        <f>SUM(C2:C10)</f>
        <v>6103</v>
      </c>
    </row>
    <row r="12" spans="1:4" x14ac:dyDescent="0.2">
      <c r="A12" s="12"/>
      <c r="B12" s="9"/>
      <c r="C12" s="5"/>
    </row>
    <row r="13" spans="1:4" x14ac:dyDescent="0.2">
      <c r="A13" s="18" t="s">
        <v>30</v>
      </c>
      <c r="B13" s="14">
        <v>45292</v>
      </c>
      <c r="C13" s="10">
        <v>133</v>
      </c>
    </row>
    <row r="14" spans="1:4" x14ac:dyDescent="0.2">
      <c r="A14" s="13" t="s">
        <v>21</v>
      </c>
      <c r="B14" s="14">
        <v>45299</v>
      </c>
      <c r="C14" s="10">
        <v>200</v>
      </c>
    </row>
    <row r="15" spans="1:4" x14ac:dyDescent="0.2">
      <c r="A15" s="18" t="s">
        <v>31</v>
      </c>
      <c r="B15" s="14">
        <v>45300</v>
      </c>
      <c r="C15" s="10">
        <v>14200</v>
      </c>
    </row>
    <row r="16" spans="1:4" x14ac:dyDescent="0.2">
      <c r="A16" s="18" t="s">
        <v>22</v>
      </c>
      <c r="B16" s="14">
        <v>45301</v>
      </c>
      <c r="C16" s="10">
        <v>1800</v>
      </c>
    </row>
    <row r="17" spans="1:3" x14ac:dyDescent="0.2">
      <c r="A17" s="18" t="s">
        <v>29</v>
      </c>
      <c r="B17" s="14">
        <v>45307</v>
      </c>
      <c r="C17" s="10">
        <v>1000</v>
      </c>
    </row>
    <row r="18" spans="1:3" x14ac:dyDescent="0.2">
      <c r="A18" s="18" t="s">
        <v>28</v>
      </c>
      <c r="B18" s="14">
        <v>45322</v>
      </c>
      <c r="C18" s="10">
        <v>992</v>
      </c>
    </row>
    <row r="19" spans="1:3" x14ac:dyDescent="0.2">
      <c r="A19" s="4"/>
      <c r="B19" s="4"/>
      <c r="C19" s="5"/>
    </row>
    <row r="20" spans="1:3" x14ac:dyDescent="0.2">
      <c r="A20" s="19" t="s">
        <v>27</v>
      </c>
      <c r="B20" s="19"/>
      <c r="C20" s="20">
        <f>SUM(C12:C19)</f>
        <v>18325</v>
      </c>
    </row>
    <row r="21" spans="1:3" x14ac:dyDescent="0.2">
      <c r="A21" s="12"/>
      <c r="B21" s="9"/>
      <c r="C21" s="5"/>
    </row>
    <row r="22" spans="1:3" x14ac:dyDescent="0.2">
      <c r="A22" s="18" t="s">
        <v>31</v>
      </c>
      <c r="B22" s="21">
        <v>45341</v>
      </c>
      <c r="C22" s="10">
        <v>4600</v>
      </c>
    </row>
    <row r="23" spans="1:3" x14ac:dyDescent="0.2">
      <c r="A23" s="4"/>
      <c r="B23" s="4"/>
      <c r="C23" s="5"/>
    </row>
    <row r="24" spans="1:3" x14ac:dyDescent="0.2">
      <c r="A24" s="19" t="s">
        <v>32</v>
      </c>
      <c r="B24" s="19"/>
      <c r="C24" s="20">
        <f>SUM(C21:C23)</f>
        <v>4600</v>
      </c>
    </row>
    <row r="25" spans="1:3" x14ac:dyDescent="0.2">
      <c r="A25" s="12"/>
      <c r="B25" s="9"/>
      <c r="C25" s="5"/>
    </row>
    <row r="26" spans="1:3" x14ac:dyDescent="0.2">
      <c r="A26" s="13" t="s">
        <v>21</v>
      </c>
      <c r="B26" s="21">
        <v>45352</v>
      </c>
      <c r="C26" s="10">
        <v>200</v>
      </c>
    </row>
    <row r="27" spans="1:3" x14ac:dyDescent="0.2">
      <c r="A27" s="22" t="s">
        <v>35</v>
      </c>
      <c r="B27" s="21">
        <v>45355</v>
      </c>
      <c r="C27" s="10">
        <v>819</v>
      </c>
    </row>
    <row r="28" spans="1:3" x14ac:dyDescent="0.2">
      <c r="A28" s="22" t="s">
        <v>36</v>
      </c>
      <c r="B28" s="21">
        <v>45356</v>
      </c>
      <c r="C28" s="5">
        <v>2000</v>
      </c>
    </row>
    <row r="29" spans="1:3" x14ac:dyDescent="0.2">
      <c r="A29" s="22" t="s">
        <v>35</v>
      </c>
      <c r="B29" s="21">
        <v>45362</v>
      </c>
      <c r="C29" s="10">
        <v>1054</v>
      </c>
    </row>
    <row r="30" spans="1:3" x14ac:dyDescent="0.2">
      <c r="A30" s="18" t="s">
        <v>31</v>
      </c>
      <c r="B30" s="21">
        <v>45363</v>
      </c>
      <c r="C30" s="10">
        <v>3900</v>
      </c>
    </row>
    <row r="31" spans="1:3" x14ac:dyDescent="0.2">
      <c r="A31" s="22" t="s">
        <v>35</v>
      </c>
      <c r="B31" s="21">
        <v>45369</v>
      </c>
      <c r="C31" s="10">
        <v>1100</v>
      </c>
    </row>
    <row r="32" spans="1:3" x14ac:dyDescent="0.2">
      <c r="A32" s="13" t="s">
        <v>21</v>
      </c>
      <c r="B32" s="21">
        <v>45372</v>
      </c>
      <c r="C32" s="10">
        <v>300</v>
      </c>
    </row>
    <row r="33" spans="1:3" x14ac:dyDescent="0.2">
      <c r="A33" s="22" t="s">
        <v>35</v>
      </c>
      <c r="B33" s="21">
        <v>45376</v>
      </c>
      <c r="C33" s="10">
        <v>630</v>
      </c>
    </row>
    <row r="34" spans="1:3" x14ac:dyDescent="0.2">
      <c r="A34" s="4"/>
      <c r="B34" s="4"/>
      <c r="C34" s="5"/>
    </row>
    <row r="35" spans="1:3" x14ac:dyDescent="0.2">
      <c r="A35" s="19" t="s">
        <v>33</v>
      </c>
      <c r="B35" s="19"/>
      <c r="C35" s="20">
        <f>SUM(C26:C34)</f>
        <v>10003</v>
      </c>
    </row>
    <row r="36" spans="1:3" x14ac:dyDescent="0.2">
      <c r="A36" s="12"/>
      <c r="B36" s="9"/>
      <c r="C36" s="5"/>
    </row>
    <row r="37" spans="1:3" x14ac:dyDescent="0.2">
      <c r="A37" s="18" t="s">
        <v>31</v>
      </c>
      <c r="B37" s="21">
        <v>45383</v>
      </c>
      <c r="C37" s="10">
        <v>3900</v>
      </c>
    </row>
    <row r="38" spans="1:3" x14ac:dyDescent="0.2">
      <c r="A38" s="22" t="s">
        <v>35</v>
      </c>
      <c r="B38" s="21">
        <v>45383</v>
      </c>
      <c r="C38" s="10">
        <v>1129</v>
      </c>
    </row>
    <row r="39" spans="1:3" x14ac:dyDescent="0.2">
      <c r="A39" s="13" t="s">
        <v>21</v>
      </c>
      <c r="B39" s="21">
        <v>45385</v>
      </c>
      <c r="C39" s="10">
        <v>200</v>
      </c>
    </row>
    <row r="40" spans="1:3" x14ac:dyDescent="0.2">
      <c r="A40" s="23" t="s">
        <v>38</v>
      </c>
      <c r="B40" s="21">
        <v>45395</v>
      </c>
      <c r="C40" s="10">
        <v>4012</v>
      </c>
    </row>
    <row r="41" spans="1:3" x14ac:dyDescent="0.2">
      <c r="A41" s="22" t="s">
        <v>35</v>
      </c>
      <c r="B41" s="21">
        <v>45396</v>
      </c>
      <c r="C41" s="10">
        <v>646</v>
      </c>
    </row>
    <row r="42" spans="1:3" x14ac:dyDescent="0.2">
      <c r="A42" s="4"/>
      <c r="B42" s="4"/>
      <c r="C42" s="5"/>
    </row>
    <row r="43" spans="1:3" x14ac:dyDescent="0.2">
      <c r="A43" s="19" t="s">
        <v>34</v>
      </c>
      <c r="B43" s="19"/>
      <c r="C43" s="20">
        <f>SUM(C36:C42)</f>
        <v>9887</v>
      </c>
    </row>
    <row r="44" spans="1:3" x14ac:dyDescent="0.2">
      <c r="A44" s="12"/>
      <c r="B44" s="9"/>
      <c r="C44" s="5"/>
    </row>
    <row r="45" spans="1:3" x14ac:dyDescent="0.2">
      <c r="A45" s="25" t="s">
        <v>40</v>
      </c>
      <c r="B45" s="21">
        <v>45417</v>
      </c>
      <c r="C45" s="5">
        <v>2540</v>
      </c>
    </row>
    <row r="46" spans="1:3" x14ac:dyDescent="0.2">
      <c r="A46" s="18" t="s">
        <v>31</v>
      </c>
      <c r="B46" s="21">
        <v>45420</v>
      </c>
      <c r="C46" s="10">
        <v>4300</v>
      </c>
    </row>
    <row r="47" spans="1:3" x14ac:dyDescent="0.2">
      <c r="A47" s="26" t="s">
        <v>42</v>
      </c>
      <c r="B47" s="21">
        <v>45425</v>
      </c>
      <c r="C47" s="10">
        <v>3000</v>
      </c>
    </row>
    <row r="48" spans="1:3" x14ac:dyDescent="0.2">
      <c r="A48" s="26" t="s">
        <v>22</v>
      </c>
      <c r="B48" s="21">
        <v>45426</v>
      </c>
      <c r="C48" s="10">
        <v>4100</v>
      </c>
    </row>
    <row r="49" spans="1:3" x14ac:dyDescent="0.2">
      <c r="A49" s="26" t="s">
        <v>41</v>
      </c>
      <c r="B49" s="21">
        <v>45430</v>
      </c>
      <c r="C49" s="10">
        <v>500</v>
      </c>
    </row>
    <row r="50" spans="1:3" x14ac:dyDescent="0.2">
      <c r="A50" s="24" t="s">
        <v>39</v>
      </c>
      <c r="B50" s="21">
        <v>45432</v>
      </c>
      <c r="C50" s="10">
        <v>17490</v>
      </c>
    </row>
    <row r="51" spans="1:3" x14ac:dyDescent="0.2">
      <c r="A51" s="13" t="s">
        <v>21</v>
      </c>
      <c r="B51" s="21">
        <v>45433</v>
      </c>
      <c r="C51" s="10">
        <v>200</v>
      </c>
    </row>
    <row r="52" spans="1:3" x14ac:dyDescent="0.2">
      <c r="A52" s="4"/>
      <c r="B52" s="4"/>
      <c r="C52" s="5"/>
    </row>
    <row r="53" spans="1:3" x14ac:dyDescent="0.2">
      <c r="A53" s="19" t="s">
        <v>37</v>
      </c>
      <c r="B53" s="19"/>
      <c r="C53" s="20">
        <f>SUM(C44:C52)</f>
        <v>32130</v>
      </c>
    </row>
    <row r="54" spans="1:3" x14ac:dyDescent="0.2">
      <c r="A54" s="25"/>
      <c r="B54" s="21"/>
      <c r="C54" s="5"/>
    </row>
    <row r="55" spans="1:3" x14ac:dyDescent="0.2">
      <c r="A55" s="13" t="s">
        <v>21</v>
      </c>
      <c r="B55" s="21">
        <v>45449</v>
      </c>
      <c r="C55" s="10">
        <v>200</v>
      </c>
    </row>
    <row r="56" spans="1:3" x14ac:dyDescent="0.2">
      <c r="A56" s="27" t="s">
        <v>45</v>
      </c>
      <c r="B56" s="21">
        <v>45449</v>
      </c>
      <c r="C56" s="5">
        <v>3500</v>
      </c>
    </row>
    <row r="57" spans="1:3" x14ac:dyDescent="0.2">
      <c r="A57" s="27" t="s">
        <v>44</v>
      </c>
      <c r="B57" s="21">
        <v>45472</v>
      </c>
      <c r="C57" s="10">
        <v>600</v>
      </c>
    </row>
    <row r="58" spans="1:3" x14ac:dyDescent="0.2">
      <c r="A58" s="4"/>
      <c r="B58" s="4"/>
      <c r="C58" s="5"/>
    </row>
    <row r="59" spans="1:3" x14ac:dyDescent="0.2">
      <c r="A59" s="19" t="s">
        <v>43</v>
      </c>
      <c r="B59" s="19"/>
      <c r="C59" s="20">
        <f>SUM(C54:C58)</f>
        <v>4300</v>
      </c>
    </row>
    <row r="60" spans="1:3" x14ac:dyDescent="0.2">
      <c r="A60" s="11"/>
      <c r="B60" s="4"/>
      <c r="C60" s="10"/>
    </row>
    <row r="61" spans="1:3" x14ac:dyDescent="0.2">
      <c r="A61" s="13" t="s">
        <v>21</v>
      </c>
      <c r="B61" s="21">
        <v>45482</v>
      </c>
      <c r="C61" s="10">
        <v>300</v>
      </c>
    </row>
    <row r="62" spans="1:3" x14ac:dyDescent="0.2">
      <c r="A62" s="28" t="s">
        <v>47</v>
      </c>
      <c r="B62" s="21">
        <v>45483</v>
      </c>
      <c r="C62" s="10">
        <v>3500</v>
      </c>
    </row>
    <row r="63" spans="1:3" x14ac:dyDescent="0.2">
      <c r="A63" s="28" t="s">
        <v>48</v>
      </c>
      <c r="B63" s="21">
        <v>45485</v>
      </c>
      <c r="C63" s="10">
        <v>4800</v>
      </c>
    </row>
    <row r="64" spans="1:3" x14ac:dyDescent="0.2">
      <c r="A64" s="13" t="s">
        <v>21</v>
      </c>
      <c r="B64" s="21">
        <v>45498</v>
      </c>
      <c r="C64" s="10">
        <v>400</v>
      </c>
    </row>
    <row r="65" spans="1:3" x14ac:dyDescent="0.2">
      <c r="A65" s="26" t="s">
        <v>42</v>
      </c>
      <c r="B65" s="21">
        <v>45502</v>
      </c>
      <c r="C65" s="10">
        <v>3000</v>
      </c>
    </row>
    <row r="66" spans="1:3" x14ac:dyDescent="0.2">
      <c r="A66" s="4"/>
      <c r="B66" s="4"/>
      <c r="C66" s="5"/>
    </row>
    <row r="67" spans="1:3" x14ac:dyDescent="0.2">
      <c r="A67" s="19" t="s">
        <v>46</v>
      </c>
      <c r="B67" s="19"/>
      <c r="C67" s="20">
        <f>SUM(C60:C66)</f>
        <v>12000</v>
      </c>
    </row>
    <row r="68" spans="1:3" x14ac:dyDescent="0.2">
      <c r="A68" s="11"/>
      <c r="B68" s="4"/>
      <c r="C68" s="10"/>
    </row>
    <row r="69" spans="1:3" x14ac:dyDescent="0.2">
      <c r="A69" s="30" t="s">
        <v>54</v>
      </c>
      <c r="B69" s="21">
        <v>45507</v>
      </c>
      <c r="C69" s="10">
        <v>12000</v>
      </c>
    </row>
    <row r="70" spans="1:3" x14ac:dyDescent="0.2">
      <c r="A70" s="13" t="s">
        <v>21</v>
      </c>
      <c r="B70" s="21">
        <v>45513</v>
      </c>
      <c r="C70" s="10">
        <v>400</v>
      </c>
    </row>
    <row r="71" spans="1:3" x14ac:dyDescent="0.2">
      <c r="A71" s="29" t="s">
        <v>50</v>
      </c>
      <c r="B71" s="21">
        <v>45521</v>
      </c>
      <c r="C71" s="10">
        <v>1000</v>
      </c>
    </row>
    <row r="72" spans="1:3" x14ac:dyDescent="0.2">
      <c r="A72" s="29" t="s">
        <v>51</v>
      </c>
      <c r="B72" s="21">
        <v>45525</v>
      </c>
      <c r="C72" s="10">
        <v>5400</v>
      </c>
    </row>
    <row r="73" spans="1:3" x14ac:dyDescent="0.2">
      <c r="A73" s="30" t="s">
        <v>53</v>
      </c>
      <c r="B73" s="21">
        <v>45526</v>
      </c>
      <c r="C73" s="10">
        <v>4000</v>
      </c>
    </row>
    <row r="74" spans="1:3" x14ac:dyDescent="0.2">
      <c r="A74" s="30" t="s">
        <v>52</v>
      </c>
      <c r="B74" s="21">
        <v>45527</v>
      </c>
      <c r="C74" s="10">
        <v>4000</v>
      </c>
    </row>
    <row r="75" spans="1:3" x14ac:dyDescent="0.2">
      <c r="A75" s="26" t="s">
        <v>22</v>
      </c>
      <c r="B75" s="21">
        <v>45535</v>
      </c>
      <c r="C75" s="10">
        <v>4100</v>
      </c>
    </row>
    <row r="76" spans="1:3" x14ac:dyDescent="0.2">
      <c r="A76" s="4"/>
      <c r="B76" s="4"/>
      <c r="C76" s="5"/>
    </row>
    <row r="77" spans="1:3" x14ac:dyDescent="0.2">
      <c r="A77" s="19" t="s">
        <v>49</v>
      </c>
      <c r="B77" s="19"/>
      <c r="C77" s="20">
        <f>SUM(C68:C76)</f>
        <v>30900</v>
      </c>
    </row>
    <row r="78" spans="1:3" x14ac:dyDescent="0.2">
      <c r="A78" s="11"/>
      <c r="B78" s="4"/>
      <c r="C78" s="10"/>
    </row>
    <row r="79" spans="1:3" x14ac:dyDescent="0.2">
      <c r="A79" s="32" t="s">
        <v>56</v>
      </c>
      <c r="B79" s="21">
        <v>45537</v>
      </c>
      <c r="C79" s="10">
        <v>3566</v>
      </c>
    </row>
    <row r="80" spans="1:3" x14ac:dyDescent="0.2">
      <c r="A80" s="13" t="s">
        <v>21</v>
      </c>
      <c r="B80" s="21">
        <v>45545</v>
      </c>
      <c r="C80" s="10">
        <v>400</v>
      </c>
    </row>
    <row r="81" spans="1:3" x14ac:dyDescent="0.2">
      <c r="A81" s="32" t="s">
        <v>57</v>
      </c>
      <c r="B81" s="21">
        <v>45548</v>
      </c>
      <c r="C81" s="10">
        <v>2000</v>
      </c>
    </row>
    <row r="82" spans="1:3" x14ac:dyDescent="0.2">
      <c r="A82" s="31" t="s">
        <v>55</v>
      </c>
      <c r="B82" s="21">
        <v>45555</v>
      </c>
      <c r="C82" s="10">
        <v>5000</v>
      </c>
    </row>
    <row r="83" spans="1:3" x14ac:dyDescent="0.2">
      <c r="A83" s="32" t="s">
        <v>56</v>
      </c>
      <c r="B83" s="21">
        <v>45558</v>
      </c>
      <c r="C83" s="10">
        <v>1478</v>
      </c>
    </row>
    <row r="84" spans="1:3" x14ac:dyDescent="0.2">
      <c r="A84" s="13" t="s">
        <v>21</v>
      </c>
      <c r="B84" s="21">
        <v>45561</v>
      </c>
      <c r="C84" s="10">
        <v>500</v>
      </c>
    </row>
    <row r="85" spans="1:3" x14ac:dyDescent="0.2">
      <c r="A85" s="26" t="s">
        <v>42</v>
      </c>
      <c r="B85" s="21">
        <v>45564</v>
      </c>
      <c r="C85" s="10">
        <v>3000</v>
      </c>
    </row>
    <row r="86" spans="1:3" x14ac:dyDescent="0.2">
      <c r="A86" s="32" t="s">
        <v>58</v>
      </c>
      <c r="B86" s="21">
        <v>45564</v>
      </c>
      <c r="C86" s="10">
        <v>400</v>
      </c>
    </row>
    <row r="87" spans="1:3" x14ac:dyDescent="0.2">
      <c r="A87" s="4"/>
      <c r="B87" s="4"/>
      <c r="C87" s="5"/>
    </row>
    <row r="88" spans="1:3" x14ac:dyDescent="0.2">
      <c r="A88" s="19" t="s">
        <v>59</v>
      </c>
      <c r="B88" s="19"/>
      <c r="C88" s="20">
        <f>SUM(C78:C87)</f>
        <v>16344</v>
      </c>
    </row>
    <row r="89" spans="1:3" x14ac:dyDescent="0.2">
      <c r="A89" s="11"/>
      <c r="B89" s="4"/>
      <c r="C89" s="10"/>
    </row>
    <row r="90" spans="1:3" x14ac:dyDescent="0.2">
      <c r="A90" s="13" t="s">
        <v>21</v>
      </c>
      <c r="B90" s="21">
        <v>45580</v>
      </c>
      <c r="C90" s="10">
        <v>400</v>
      </c>
    </row>
    <row r="91" spans="1:3" x14ac:dyDescent="0.2">
      <c r="A91" s="33" t="s">
        <v>61</v>
      </c>
      <c r="B91" s="21">
        <v>45595</v>
      </c>
      <c r="C91" s="10">
        <v>2370</v>
      </c>
    </row>
    <row r="92" spans="1:3" x14ac:dyDescent="0.2">
      <c r="A92" s="32"/>
      <c r="B92" s="21"/>
      <c r="C92" s="10"/>
    </row>
    <row r="93" spans="1:3" x14ac:dyDescent="0.2">
      <c r="A93" s="19" t="s">
        <v>60</v>
      </c>
      <c r="B93" s="19"/>
      <c r="C93" s="20">
        <f>SUM(C89:C92)</f>
        <v>2770</v>
      </c>
    </row>
    <row r="94" spans="1:3" x14ac:dyDescent="0.2">
      <c r="A94" s="11"/>
      <c r="B94" s="4"/>
      <c r="C94" s="10"/>
    </row>
    <row r="95" spans="1:3" x14ac:dyDescent="0.2">
      <c r="A95" s="13" t="s">
        <v>21</v>
      </c>
      <c r="B95" s="21">
        <v>45604</v>
      </c>
      <c r="C95" s="10">
        <v>500</v>
      </c>
    </row>
    <row r="96" spans="1:3" x14ac:dyDescent="0.2">
      <c r="A96" s="13" t="s">
        <v>21</v>
      </c>
      <c r="B96" s="21">
        <v>45616</v>
      </c>
      <c r="C96" s="10">
        <v>500</v>
      </c>
    </row>
    <row r="97" spans="1:3" x14ac:dyDescent="0.2">
      <c r="A97" s="34" t="s">
        <v>63</v>
      </c>
      <c r="B97" s="21">
        <v>45626</v>
      </c>
      <c r="C97" s="10">
        <v>600</v>
      </c>
    </row>
    <row r="98" spans="1:3" x14ac:dyDescent="0.2">
      <c r="A98" s="32"/>
      <c r="B98" s="21"/>
      <c r="C98" s="10"/>
    </row>
    <row r="99" spans="1:3" x14ac:dyDescent="0.2">
      <c r="A99" s="19" t="s">
        <v>62</v>
      </c>
      <c r="B99" s="19"/>
      <c r="C99" s="20">
        <f>SUM(C94:C98)</f>
        <v>1600</v>
      </c>
    </row>
    <row r="100" spans="1:3" x14ac:dyDescent="0.2">
      <c r="A100" s="11"/>
      <c r="B100" s="4"/>
      <c r="C100" s="10"/>
    </row>
    <row r="101" spans="1:3" x14ac:dyDescent="0.2">
      <c r="A101" s="13" t="s">
        <v>21</v>
      </c>
      <c r="B101" s="21"/>
      <c r="C101" s="10">
        <v>500</v>
      </c>
    </row>
    <row r="102" spans="1:3" x14ac:dyDescent="0.2">
      <c r="A102" s="13" t="s">
        <v>21</v>
      </c>
      <c r="B102" s="21"/>
      <c r="C102" s="10">
        <v>500</v>
      </c>
    </row>
    <row r="103" spans="1:3" x14ac:dyDescent="0.2">
      <c r="A103" s="35" t="s">
        <v>22</v>
      </c>
      <c r="B103" s="21"/>
      <c r="C103" s="10">
        <v>4100</v>
      </c>
    </row>
    <row r="104" spans="1:3" x14ac:dyDescent="0.2">
      <c r="A104" s="32"/>
      <c r="B104" s="21"/>
      <c r="C104" s="10"/>
    </row>
    <row r="105" spans="1:3" x14ac:dyDescent="0.2">
      <c r="A105" s="19" t="s">
        <v>64</v>
      </c>
      <c r="B105" s="19"/>
      <c r="C105" s="20">
        <f>SUM(C100:C104)</f>
        <v>5100</v>
      </c>
    </row>
    <row r="106" spans="1:3" x14ac:dyDescent="0.2">
      <c r="A106" s="11"/>
      <c r="B106" s="4"/>
      <c r="C106" s="10"/>
    </row>
    <row r="107" spans="1:3" x14ac:dyDescent="0.2">
      <c r="A107" s="13" t="s">
        <v>21</v>
      </c>
      <c r="B107" s="21"/>
      <c r="C107" s="10">
        <v>500</v>
      </c>
    </row>
    <row r="108" spans="1:3" x14ac:dyDescent="0.2">
      <c r="A108" s="13" t="s">
        <v>21</v>
      </c>
      <c r="B108" s="21"/>
      <c r="C108" s="10">
        <v>500</v>
      </c>
    </row>
    <row r="109" spans="1:3" x14ac:dyDescent="0.2">
      <c r="A109" s="36" t="s">
        <v>66</v>
      </c>
      <c r="B109" s="37"/>
      <c r="C109" s="38">
        <v>27900</v>
      </c>
    </row>
    <row r="110" spans="1:3" x14ac:dyDescent="0.2">
      <c r="A110" s="32"/>
      <c r="B110" s="21"/>
      <c r="C110" s="10"/>
    </row>
    <row r="111" spans="1:3" x14ac:dyDescent="0.2">
      <c r="A111" s="19" t="s">
        <v>65</v>
      </c>
      <c r="B111" s="19"/>
      <c r="C111" s="20">
        <f>SUM(C106:C110)</f>
        <v>28900</v>
      </c>
    </row>
    <row r="112" spans="1:3" x14ac:dyDescent="0.2">
      <c r="A112" s="11"/>
      <c r="B112" s="4"/>
      <c r="C112" s="10"/>
    </row>
    <row r="113" spans="1:3" x14ac:dyDescent="0.2">
      <c r="A113" s="13" t="s">
        <v>21</v>
      </c>
      <c r="B113" s="21"/>
      <c r="C113" s="10">
        <v>500</v>
      </c>
    </row>
    <row r="114" spans="1:3" x14ac:dyDescent="0.2">
      <c r="A114" s="13" t="s">
        <v>21</v>
      </c>
      <c r="B114" s="21"/>
      <c r="C114" s="10">
        <v>500</v>
      </c>
    </row>
    <row r="115" spans="1:3" x14ac:dyDescent="0.2">
      <c r="A115" s="13"/>
      <c r="B115" s="21"/>
      <c r="C115" s="10"/>
    </row>
    <row r="116" spans="1:3" x14ac:dyDescent="0.2">
      <c r="A116" s="32"/>
      <c r="B116" s="21"/>
      <c r="C116" s="10"/>
    </row>
    <row r="117" spans="1:3" x14ac:dyDescent="0.2">
      <c r="A117" s="19" t="s">
        <v>67</v>
      </c>
      <c r="B117" s="19"/>
      <c r="C117" s="20">
        <f>SUM(C112:C116)</f>
        <v>1000</v>
      </c>
    </row>
    <row r="118" spans="1:3" x14ac:dyDescent="0.2">
      <c r="A118" s="11"/>
      <c r="B118" s="4"/>
      <c r="C118" s="10"/>
    </row>
    <row r="119" spans="1:3" x14ac:dyDescent="0.2">
      <c r="A119" s="13" t="s">
        <v>21</v>
      </c>
      <c r="B119" s="21"/>
      <c r="C119" s="10">
        <v>500</v>
      </c>
    </row>
    <row r="120" spans="1:3" x14ac:dyDescent="0.2">
      <c r="A120" s="13" t="s">
        <v>21</v>
      </c>
      <c r="B120" s="21"/>
      <c r="C120" s="10">
        <v>500</v>
      </c>
    </row>
    <row r="121" spans="1:3" x14ac:dyDescent="0.2">
      <c r="A121" s="39" t="s">
        <v>69</v>
      </c>
      <c r="B121" s="21"/>
      <c r="C121" s="10">
        <v>34200</v>
      </c>
    </row>
    <row r="122" spans="1:3" x14ac:dyDescent="0.2">
      <c r="A122" s="32"/>
      <c r="B122" s="21"/>
      <c r="C122" s="10"/>
    </row>
    <row r="123" spans="1:3" x14ac:dyDescent="0.2">
      <c r="A123" s="19" t="s">
        <v>68</v>
      </c>
      <c r="B123" s="19"/>
      <c r="C123" s="20">
        <f>SUM(C118:C122)</f>
        <v>35200</v>
      </c>
    </row>
    <row r="124" spans="1:3" x14ac:dyDescent="0.2">
      <c r="A124" s="11"/>
      <c r="B124" s="4"/>
      <c r="C124" s="10"/>
    </row>
    <row r="125" spans="1:3" x14ac:dyDescent="0.2">
      <c r="A125" s="13" t="s">
        <v>21</v>
      </c>
      <c r="B125" s="21"/>
      <c r="C125" s="10">
        <v>500</v>
      </c>
    </row>
    <row r="126" spans="1:3" x14ac:dyDescent="0.2">
      <c r="A126" s="13" t="s">
        <v>21</v>
      </c>
      <c r="B126" s="21"/>
      <c r="C126" s="10">
        <v>500</v>
      </c>
    </row>
    <row r="127" spans="1:3" x14ac:dyDescent="0.2">
      <c r="A127" s="40" t="s">
        <v>70</v>
      </c>
      <c r="B127" s="21"/>
      <c r="C127" s="10">
        <v>4800</v>
      </c>
    </row>
    <row r="128" spans="1:3" x14ac:dyDescent="0.2">
      <c r="A128" s="32"/>
      <c r="B128" s="21"/>
      <c r="C128" s="10"/>
    </row>
    <row r="129" spans="1:3" x14ac:dyDescent="0.2">
      <c r="A129" s="19" t="s">
        <v>71</v>
      </c>
      <c r="B129" s="19"/>
      <c r="C129" s="20">
        <f>SUM(C124:C128)</f>
        <v>5800</v>
      </c>
    </row>
    <row r="130" spans="1:3" x14ac:dyDescent="0.2">
      <c r="A130" s="11"/>
      <c r="B130" s="4"/>
      <c r="C130" s="10"/>
    </row>
    <row r="131" spans="1:3" x14ac:dyDescent="0.2">
      <c r="A131" s="13" t="s">
        <v>21</v>
      </c>
      <c r="B131" s="21"/>
      <c r="C131" s="10">
        <v>500</v>
      </c>
    </row>
    <row r="132" spans="1:3" x14ac:dyDescent="0.2">
      <c r="A132" s="13" t="s">
        <v>21</v>
      </c>
      <c r="B132" s="21"/>
      <c r="C132" s="10">
        <v>500</v>
      </c>
    </row>
    <row r="133" spans="1:3" x14ac:dyDescent="0.2">
      <c r="A133" s="40" t="s">
        <v>70</v>
      </c>
      <c r="B133" s="21"/>
      <c r="C133" s="10">
        <v>4800</v>
      </c>
    </row>
    <row r="134" spans="1:3" x14ac:dyDescent="0.2">
      <c r="A134" s="32"/>
      <c r="B134" s="21"/>
      <c r="C134" s="10"/>
    </row>
    <row r="135" spans="1:3" x14ac:dyDescent="0.2">
      <c r="A135" s="19" t="s">
        <v>72</v>
      </c>
      <c r="B135" s="19"/>
      <c r="C135" s="20">
        <f>SUM(C130:C134)</f>
        <v>5800</v>
      </c>
    </row>
    <row r="136" spans="1:3" x14ac:dyDescent="0.2">
      <c r="A136" s="11"/>
      <c r="B136" s="4"/>
      <c r="C136" s="10"/>
    </row>
    <row r="137" spans="1:3" x14ac:dyDescent="0.2">
      <c r="A137" s="13" t="s">
        <v>21</v>
      </c>
      <c r="B137" s="21"/>
      <c r="C137" s="10">
        <v>500</v>
      </c>
    </row>
    <row r="138" spans="1:3" x14ac:dyDescent="0.2">
      <c r="A138" s="13" t="s">
        <v>21</v>
      </c>
      <c r="B138" s="21"/>
      <c r="C138" s="10">
        <v>500</v>
      </c>
    </row>
    <row r="139" spans="1:3" x14ac:dyDescent="0.2">
      <c r="A139" s="40" t="s">
        <v>70</v>
      </c>
      <c r="B139" s="21"/>
      <c r="C139" s="10">
        <v>4800</v>
      </c>
    </row>
    <row r="140" spans="1:3" x14ac:dyDescent="0.2">
      <c r="A140" s="41" t="s">
        <v>74</v>
      </c>
      <c r="B140" s="21"/>
      <c r="C140" s="10">
        <v>22000</v>
      </c>
    </row>
    <row r="141" spans="1:3" x14ac:dyDescent="0.2">
      <c r="A141" s="32"/>
      <c r="B141" s="21"/>
      <c r="C141" s="10"/>
    </row>
    <row r="142" spans="1:3" x14ac:dyDescent="0.2">
      <c r="A142" s="19" t="s">
        <v>73</v>
      </c>
      <c r="B142" s="19"/>
      <c r="C142" s="20">
        <f>SUM(C136:C141)</f>
        <v>27800</v>
      </c>
    </row>
    <row r="143" spans="1:3" x14ac:dyDescent="0.2">
      <c r="A143" s="11"/>
      <c r="B143" s="4"/>
      <c r="C143" s="10"/>
    </row>
    <row r="144" spans="1:3" x14ac:dyDescent="0.2">
      <c r="A144" s="13" t="s">
        <v>21</v>
      </c>
      <c r="B144" s="21"/>
      <c r="C144" s="10">
        <v>500</v>
      </c>
    </row>
    <row r="145" spans="1:3" x14ac:dyDescent="0.2">
      <c r="A145" s="13" t="s">
        <v>21</v>
      </c>
      <c r="B145" s="21"/>
      <c r="C145" s="10">
        <v>500</v>
      </c>
    </row>
    <row r="146" spans="1:3" x14ac:dyDescent="0.2">
      <c r="A146" s="40" t="s">
        <v>70</v>
      </c>
      <c r="B146" s="21"/>
      <c r="C146" s="10">
        <v>4800</v>
      </c>
    </row>
    <row r="147" spans="1:3" x14ac:dyDescent="0.2">
      <c r="A147" s="42" t="s">
        <v>76</v>
      </c>
      <c r="B147" s="21"/>
      <c r="C147" s="10">
        <v>3000</v>
      </c>
    </row>
    <row r="148" spans="1:3" x14ac:dyDescent="0.2">
      <c r="A148" s="32"/>
      <c r="B148" s="21"/>
      <c r="C148" s="10"/>
    </row>
    <row r="149" spans="1:3" x14ac:dyDescent="0.2">
      <c r="A149" s="19" t="s">
        <v>75</v>
      </c>
      <c r="B149" s="19"/>
      <c r="C149" s="20">
        <f>SUM(C143:C148)</f>
        <v>8800</v>
      </c>
    </row>
    <row r="150" spans="1:3" x14ac:dyDescent="0.2">
      <c r="A150" s="13" t="s">
        <v>21</v>
      </c>
      <c r="B150" s="21"/>
      <c r="C150" s="10">
        <v>500</v>
      </c>
    </row>
    <row r="151" spans="1:3" x14ac:dyDescent="0.2">
      <c r="A151" s="13" t="s">
        <v>21</v>
      </c>
      <c r="B151" s="21"/>
      <c r="C151" s="10">
        <v>500</v>
      </c>
    </row>
    <row r="152" spans="1:3" x14ac:dyDescent="0.2">
      <c r="A152" s="40" t="s">
        <v>70</v>
      </c>
      <c r="B152" s="21"/>
      <c r="C152" s="10">
        <v>4800</v>
      </c>
    </row>
    <row r="153" spans="1:3" x14ac:dyDescent="0.2">
      <c r="A153" s="32"/>
      <c r="B153" s="21"/>
      <c r="C153" s="10"/>
    </row>
    <row r="154" spans="1:3" x14ac:dyDescent="0.2">
      <c r="A154" s="19" t="s">
        <v>77</v>
      </c>
      <c r="B154" s="19"/>
      <c r="C154" s="20">
        <f>SUM(C150:C153)</f>
        <v>5800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Гриб_32</vt:lpstr>
      <vt:lpstr>Прочие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Роман</cp:lastModifiedBy>
  <cp:lastPrinted>2014-11-21T09:25:18Z</cp:lastPrinted>
  <dcterms:created xsi:type="dcterms:W3CDTF">2014-10-20T11:27:17Z</dcterms:created>
  <dcterms:modified xsi:type="dcterms:W3CDTF">2025-10-23T13:05:34Z</dcterms:modified>
</cp:coreProperties>
</file>