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man/Downloads/"/>
    </mc:Choice>
  </mc:AlternateContent>
  <xr:revisionPtr revIDLastSave="0" documentId="13_ncr:1_{EDE443D0-2BB0-D641-BD65-341C7A668F9E}" xr6:coauthVersionLast="47" xr6:coauthVersionMax="47" xr10:uidLastSave="{00000000-0000-0000-0000-000000000000}"/>
  <bookViews>
    <workbookView xWindow="0" yWindow="500" windowWidth="28800" windowHeight="15800" tabRatio="50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J4" i="1"/>
  <c r="K4" i="1"/>
  <c r="D5" i="1"/>
  <c r="J5" i="1"/>
  <c r="K5" i="1"/>
  <c r="D6" i="1"/>
  <c r="J6" i="1"/>
  <c r="K6" i="1"/>
  <c r="D7" i="1"/>
  <c r="J7" i="1"/>
  <c r="K7" i="1"/>
  <c r="D8" i="1"/>
  <c r="J8" i="1"/>
  <c r="K8" i="1"/>
  <c r="D9" i="1"/>
  <c r="J9" i="1"/>
  <c r="K9" i="1"/>
  <c r="D10" i="1"/>
  <c r="J10" i="1"/>
  <c r="K10" i="1"/>
  <c r="D11" i="1"/>
  <c r="J11" i="1"/>
  <c r="K11" i="1"/>
  <c r="D12" i="1"/>
  <c r="J12" i="1"/>
  <c r="K12" i="1"/>
  <c r="D13" i="1"/>
  <c r="J13" i="1"/>
  <c r="K13" i="1"/>
  <c r="K15" i="1"/>
  <c r="B20" i="1"/>
  <c r="K14" i="1"/>
  <c r="G15" i="1"/>
  <c r="B15" i="1"/>
  <c r="G14" i="1"/>
  <c r="B14" i="1"/>
  <c r="J15" i="1"/>
  <c r="J14" i="1"/>
</calcChain>
</file>

<file path=xl/sharedStrings.xml><?xml version="1.0" encoding="utf-8"?>
<sst xmlns="http://schemas.openxmlformats.org/spreadsheetml/2006/main" count="32" uniqueCount="32">
  <si>
    <t>ИТОГО затраты</t>
  </si>
  <si>
    <t>ПРИБЫЛЬ</t>
  </si>
  <si>
    <t>Выручка</t>
  </si>
  <si>
    <t>Затраты на персонал</t>
  </si>
  <si>
    <t>Затраты</t>
  </si>
  <si>
    <t>Реклама и пр</t>
  </si>
  <si>
    <t>МЕСЯЦ</t>
  </si>
  <si>
    <t>Налоги</t>
  </si>
  <si>
    <t>аренда постоянная+КУ</t>
  </si>
  <si>
    <t xml:space="preserve">Выручка нал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</si>
  <si>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</si>
  <si>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</si>
  <si>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</si>
  <si>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</si>
  <si>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</si>
  <si>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</si>
  <si>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</si>
  <si>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</si>
  <si>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</si>
  <si>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</si>
  <si>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2024 год</t>
  </si>
  <si>
    <t>ФОТ 12ч * 200р\ч = 2400 в день</t>
  </si>
  <si>
    <t xml:space="preserve">Обязательное заключение от ТЦ </t>
  </si>
  <si>
    <t>С 1 марта 2025 повышена арендная ставка до 51840</t>
  </si>
  <si>
    <t>Открытие было в апреле 2024</t>
  </si>
  <si>
    <t>СРЕДНЕЕ Апрель-Декабрь</t>
  </si>
  <si>
    <t xml:space="preserve">СУММА </t>
  </si>
  <si>
    <t>Прочее</t>
  </si>
  <si>
    <t>Затраты на продукты 20%</t>
  </si>
  <si>
    <t>Цена проекта</t>
  </si>
  <si>
    <t>Окупаемость</t>
  </si>
  <si>
    <t xml:space="preserve">Охрана и Интернет Охрана входит в стоимость аренды, подключен мобильный интернет с тарифом 5ГБ (Т-Мобайл)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</si>
</sst>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2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3" fontId="10" fillId="3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8" fillId="6" borderId="0" xfId="0" applyFont="1" applyFill="1"/>
    <xf numFmtId="0" fontId="8" fillId="6" borderId="0" xfId="0" applyFont="1" applyFill="1" applyAlignment="1"/>
    <xf numFmtId="0" fontId="0" fillId="6" borderId="0" xfId="0" applyFill="1" applyAlignment="1"/>
    <xf numFmtId="0" fontId="0" fillId="0" borderId="0" xfId="0" applyFill="1"/>
    <xf numFmtId="3" fontId="11" fillId="6" borderId="1" xfId="0" applyNumberFormat="1" applyFont="1" applyFill="1" applyBorder="1"/>
    <xf numFmtId="0" fontId="11" fillId="6" borderId="1" xfId="0" applyFont="1" applyFill="1" applyBorder="1"/>
  </cellXfs>
  <cellStyles count="201">
    <cellStyle name="Гиперссылка" xfId="27" builtinId="8" hidden="1"/>
    <cellStyle name="Гиперссылка" xfId="79" builtinId="8" hidden="1"/>
    <cellStyle name="Гиперссылка" xfId="191" builtinId="8" hidden="1"/>
    <cellStyle name="Гиперссылка" xfId="193" builtinId="8" hidden="1"/>
    <cellStyle name="Гиперссылка" xfId="169" builtinId="8" hidden="1"/>
    <cellStyle name="Гиперссылка" xfId="167" builtinId="8" hidden="1"/>
    <cellStyle name="Гиперссылка" xfId="199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7" builtinId="8" hidden="1"/>
    <cellStyle name="Гиперссылка" xfId="189" builtinId="8" hidden="1"/>
    <cellStyle name="Гиперссылка" xfId="113" builtinId="8" hidden="1"/>
    <cellStyle name="Гиперссылка" xfId="157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1" builtinId="8" hidden="1"/>
    <cellStyle name="Гиперссылка" xfId="181" builtinId="8" hidden="1"/>
    <cellStyle name="Гиперссылка" xfId="109" builtinId="8" hidden="1"/>
    <cellStyle name="Гиперссылка" xfId="129" builtinId="8" hidden="1"/>
    <cellStyle name="Гиперссылка" xfId="187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5" builtinId="8" hidden="1"/>
    <cellStyle name="Гиперссылка" xfId="197" builtinId="8" hidden="1"/>
    <cellStyle name="Гиперссылка" xfId="155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1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79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59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3" builtinId="8" hidden="1"/>
    <cellStyle name="Гиперссылка" xfId="177" builtinId="8" hidden="1"/>
    <cellStyle name="Гиперссылка" xfId="185" builtinId="8" hidden="1"/>
    <cellStyle name="Гиперссылка" xfId="175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5" builtinId="8" hidden="1"/>
    <cellStyle name="Гиперссылка" xfId="163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1" builtinId="8" hidden="1"/>
    <cellStyle name="Гиперссылка" xfId="13" builtinId="8" hidden="1"/>
    <cellStyle name="Гиперссылка" xfId="99" builtinId="8" hidden="1"/>
    <cellStyle name="Гиперссылка" xfId="173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49" builtinId="8" hidden="1"/>
    <cellStyle name="Гиперссылка" xfId="145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3" builtinId="8" hidden="1"/>
    <cellStyle name="Обычный" xfId="0" builtinId="0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0" builtinId="9" hidden="1"/>
    <cellStyle name="Открывавшаяся гиперссылка" xfId="198" builtinId="9" hidden="1"/>
    <cellStyle name="Открывавшаяся гиперссылка" xfId="192" builtinId="9" hidden="1"/>
    <cellStyle name="Открывавшаяся гиперссылка" xfId="160" builtinId="9" hidden="1"/>
    <cellStyle name="Открывавшаяся гиперссылка" xfId="176" builtinId="9" hidden="1"/>
    <cellStyle name="Открывавшаяся гиперссылка" xfId="188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6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0" builtinId="9" hidden="1"/>
    <cellStyle name="Открывавшаяся гиперссылка" xfId="158" builtinId="9" hidden="1"/>
    <cellStyle name="Открывавшаяся гиперссылка" xfId="164" builtinId="9" hidden="1"/>
    <cellStyle name="Открывавшаяся гиперссылка" xfId="172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90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44" builtinId="9" hidden="1"/>
    <cellStyle name="Открывавшаяся гиперссылка" xfId="148" builtinId="9" hidden="1"/>
    <cellStyle name="Открывавшаяся гиперссылка" xfId="154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6" builtinId="9" hidden="1"/>
    <cellStyle name="Открывавшаяся гиперссылка" xfId="112" builtinId="9" hidden="1"/>
    <cellStyle name="Открывавшаяся гиперссылка" xfId="182" builtinId="9" hidden="1"/>
    <cellStyle name="Открывавшаяся гиперссылка" xfId="17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6" builtinId="9" hidden="1"/>
    <cellStyle name="Открывавшаяся гиперссылка" xfId="184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2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4" builtinId="9" hidden="1"/>
    <cellStyle name="Открывавшаяся гиперссылка" xfId="162" builtinId="9" hidden="1"/>
    <cellStyle name="Открывавшаяся гиперссылка" xfId="186" builtinId="9" hidden="1"/>
    <cellStyle name="Открывавшаяся гиперссылка" xfId="168" builtinId="9" hidden="1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90" zoomScaleNormal="90" zoomScalePageLayoutView="95" workbookViewId="0">
      <selection activeCell="K15" sqref="K15"/>
    </sheetView>
  </sheetViews>
  <sheetFormatPr baseColWidth="10" defaultColWidth="11" defaultRowHeight="16" x14ac:dyDescent="0.2"/>
  <cols>
    <col min="1" max="1" width="15.6640625" customWidth="1"/>
    <col min="2" max="2" width="18" customWidth="1"/>
    <col min="3" max="4" width="28.83203125" customWidth="1"/>
    <col min="5" max="5" width="21.1640625" customWidth="1"/>
    <col min="6" max="6" width="14.5" customWidth="1"/>
    <col min="7" max="7" width="32.33203125" customWidth="1"/>
    <col min="8" max="8" width="11" customWidth="1"/>
    <col min="9" max="9" width="10.5" customWidth="1"/>
    <col min="10" max="11" width="15" customWidth="1"/>
  </cols>
  <sheetData>
    <row r="1" spans="1:11" ht="21" x14ac:dyDescent="0.25">
      <c r="A1" s="21"/>
      <c r="B1" s="21"/>
      <c r="C1" s="22"/>
      <c r="D1" s="22"/>
      <c r="E1" s="22"/>
      <c r="F1" s="23"/>
      <c r="G1" s="23"/>
      <c r="H1" s="23"/>
      <c r="I1" s="23"/>
      <c r="J1" s="23"/>
      <c r="K1" s="20" t="s">
        <v>20</v>
      </c>
    </row>
    <row r="2" spans="1:11" ht="17" x14ac:dyDescent="0.2">
      <c r="A2" s="11" t="s">
        <v>6</v>
      </c>
      <c r="B2" s="10" t="s">
        <v>2</v>
      </c>
      <c r="C2" s="12" t="s">
        <v>4</v>
      </c>
      <c r="D2" s="12"/>
      <c r="E2" s="12"/>
      <c r="F2" s="12"/>
      <c r="G2" s="12"/>
      <c r="H2" s="12"/>
      <c r="I2" s="12"/>
      <c r="J2" s="13" t="s">
        <v>0</v>
      </c>
      <c r="K2" s="14" t="s">
        <v>1</v>
      </c>
    </row>
    <row r="3" spans="1:11" ht="77" customHeight="1" x14ac:dyDescent="0.2">
      <c r="A3" s="11"/>
      <c r="B3" s="17" t="s">
        <v>9</v>
      </c>
      <c r="C3" s="16" t="s">
        <v>3</v>
      </c>
      <c r="D3" s="16" t="s">
        <v>28</v>
      </c>
      <c r="E3" s="16" t="s">
        <v>8</v>
      </c>
      <c r="F3" s="16" t="s">
        <v>5</v>
      </c>
      <c r="G3" s="16" t="s">
        <v>31</v>
      </c>
      <c r="H3" s="16" t="s">
        <v>27</v>
      </c>
      <c r="I3" s="16" t="s">
        <v>7</v>
      </c>
      <c r="J3" s="13"/>
      <c r="K3" s="14"/>
    </row>
    <row r="4" spans="1:11" x14ac:dyDescent="0.2">
      <c r="A4" s="8" t="s">
        <v>10</v>
      </c>
      <c r="B4" s="7">
        <v>210000</v>
      </c>
      <c r="C4" s="5">
        <v>75000</v>
      </c>
      <c r="D4" s="5">
        <f>B4*0.2</f>
        <v>42000</v>
      </c>
      <c r="E4" s="5">
        <v>44000</v>
      </c>
      <c r="F4" s="6">
        <v>1000</v>
      </c>
      <c r="G4" s="5">
        <v>300</v>
      </c>
      <c r="H4" s="5">
        <v>3000</v>
      </c>
      <c r="I4" s="5">
        <v>750</v>
      </c>
      <c r="J4" s="9">
        <f>SUM(C4:I4)</f>
        <v>166050</v>
      </c>
      <c r="K4" s="9">
        <f>SUM((B4-J4))</f>
        <v>43950</v>
      </c>
    </row>
    <row r="5" spans="1:11" x14ac:dyDescent="0.2">
      <c r="A5" s="8" t="s">
        <v>11</v>
      </c>
      <c r="B5" s="7">
        <v>311505</v>
      </c>
      <c r="C5" s="5">
        <v>75000</v>
      </c>
      <c r="D5" s="5">
        <f t="shared" ref="D5:D13" si="0">B5*0.2</f>
        <v>62301</v>
      </c>
      <c r="E5" s="5">
        <v>44000</v>
      </c>
      <c r="F5" s="6">
        <v>1000</v>
      </c>
      <c r="G5" s="5">
        <v>300</v>
      </c>
      <c r="H5" s="5">
        <v>3000</v>
      </c>
      <c r="I5" s="5">
        <v>750</v>
      </c>
      <c r="J5" s="9">
        <f>SUM(C5:I5)</f>
        <v>186351</v>
      </c>
      <c r="K5" s="9">
        <f>SUM((B5-J5))</f>
        <v>125154</v>
      </c>
    </row>
    <row r="6" spans="1:11" x14ac:dyDescent="0.2">
      <c r="A6" s="8" t="s">
        <v>12</v>
      </c>
      <c r="B6" s="7">
        <v>373197</v>
      </c>
      <c r="C6" s="5">
        <v>75000</v>
      </c>
      <c r="D6" s="5">
        <f t="shared" si="0"/>
        <v>74639.400000000009</v>
      </c>
      <c r="E6" s="5">
        <v>44000</v>
      </c>
      <c r="F6" s="6">
        <v>1000</v>
      </c>
      <c r="G6" s="5">
        <v>300</v>
      </c>
      <c r="H6" s="5">
        <v>3000</v>
      </c>
      <c r="I6" s="5">
        <v>750</v>
      </c>
      <c r="J6" s="9">
        <f>SUM(C6:I6)</f>
        <v>198689.40000000002</v>
      </c>
      <c r="K6" s="9">
        <f>SUM((B6-J6))</f>
        <v>174507.59999999998</v>
      </c>
    </row>
    <row r="7" spans="1:11" x14ac:dyDescent="0.2">
      <c r="A7" s="8" t="s">
        <v>13</v>
      </c>
      <c r="B7" s="7">
        <v>311618</v>
      </c>
      <c r="C7" s="5">
        <v>75000</v>
      </c>
      <c r="D7" s="5">
        <f t="shared" si="0"/>
        <v>62323.600000000006</v>
      </c>
      <c r="E7" s="5">
        <v>44000</v>
      </c>
      <c r="F7" s="6">
        <v>1000</v>
      </c>
      <c r="G7" s="5">
        <v>300</v>
      </c>
      <c r="H7" s="5">
        <v>3000</v>
      </c>
      <c r="I7" s="5">
        <v>750</v>
      </c>
      <c r="J7" s="9">
        <f>SUM(C7:I7)</f>
        <v>186373.6</v>
      </c>
      <c r="K7" s="9">
        <f>SUM((B7-J7))</f>
        <v>125244.4</v>
      </c>
    </row>
    <row r="8" spans="1:11" x14ac:dyDescent="0.2">
      <c r="A8" s="8" t="s">
        <v>14</v>
      </c>
      <c r="B8" s="7">
        <v>306207</v>
      </c>
      <c r="C8" s="5">
        <v>75000</v>
      </c>
      <c r="D8" s="5">
        <f t="shared" si="0"/>
        <v>61241.4</v>
      </c>
      <c r="E8" s="5">
        <v>44000</v>
      </c>
      <c r="F8" s="6">
        <v>1000</v>
      </c>
      <c r="G8" s="5">
        <v>300</v>
      </c>
      <c r="H8" s="5">
        <v>3000</v>
      </c>
      <c r="I8" s="5">
        <v>750</v>
      </c>
      <c r="J8" s="9">
        <f>SUM(C8:I8)</f>
        <v>185291.4</v>
      </c>
      <c r="K8" s="9">
        <f>SUM((B8-J8))</f>
        <v>120915.6</v>
      </c>
    </row>
    <row r="9" spans="1:11" x14ac:dyDescent="0.2">
      <c r="A9" s="8" t="s">
        <v>15</v>
      </c>
      <c r="B9" s="7">
        <v>295198</v>
      </c>
      <c r="C9" s="5">
        <v>75000</v>
      </c>
      <c r="D9" s="5">
        <f t="shared" si="0"/>
        <v>59039.600000000006</v>
      </c>
      <c r="E9" s="5">
        <v>44000</v>
      </c>
      <c r="F9" s="6">
        <v>1000</v>
      </c>
      <c r="G9" s="5">
        <v>300</v>
      </c>
      <c r="H9" s="5">
        <v>3000</v>
      </c>
      <c r="I9" s="5">
        <v>750</v>
      </c>
      <c r="J9" s="9">
        <f>SUM(C9:I9)</f>
        <v>183089.6</v>
      </c>
      <c r="K9" s="9">
        <f>SUM((B9-J9))</f>
        <v>112108.4</v>
      </c>
    </row>
    <row r="10" spans="1:11" x14ac:dyDescent="0.2">
      <c r="A10" s="8" t="s">
        <v>16</v>
      </c>
      <c r="B10" s="7">
        <v>256490</v>
      </c>
      <c r="C10" s="5">
        <v>75000</v>
      </c>
      <c r="D10" s="5">
        <f t="shared" si="0"/>
        <v>51298</v>
      </c>
      <c r="E10" s="5">
        <v>44000</v>
      </c>
      <c r="F10" s="6">
        <v>1000</v>
      </c>
      <c r="G10" s="5">
        <v>300</v>
      </c>
      <c r="H10" s="5">
        <v>3000</v>
      </c>
      <c r="I10" s="5">
        <v>750</v>
      </c>
      <c r="J10" s="9">
        <f>SUM(C10:I10)</f>
        <v>175348</v>
      </c>
      <c r="K10" s="9">
        <f>SUM((B10-J10))</f>
        <v>81142</v>
      </c>
    </row>
    <row r="11" spans="1:11" x14ac:dyDescent="0.2">
      <c r="A11" s="8" t="s">
        <v>17</v>
      </c>
      <c r="B11" s="7">
        <v>250000</v>
      </c>
      <c r="C11" s="5">
        <v>75000</v>
      </c>
      <c r="D11" s="5">
        <f t="shared" si="0"/>
        <v>50000</v>
      </c>
      <c r="E11" s="5">
        <v>44000</v>
      </c>
      <c r="F11" s="6">
        <v>1000</v>
      </c>
      <c r="G11" s="5">
        <v>300</v>
      </c>
      <c r="H11" s="5">
        <v>3000</v>
      </c>
      <c r="I11" s="5">
        <v>750</v>
      </c>
      <c r="J11" s="9">
        <f>SUM(C11:I11)</f>
        <v>174050</v>
      </c>
      <c r="K11" s="9">
        <f>SUM((B11-J11))</f>
        <v>75950</v>
      </c>
    </row>
    <row r="12" spans="1:11" x14ac:dyDescent="0.2">
      <c r="A12" s="8" t="s">
        <v>18</v>
      </c>
      <c r="B12" s="7">
        <v>247000</v>
      </c>
      <c r="C12" s="5">
        <v>75000</v>
      </c>
      <c r="D12" s="5">
        <f t="shared" si="0"/>
        <v>49400</v>
      </c>
      <c r="E12" s="5">
        <v>44000</v>
      </c>
      <c r="F12" s="6">
        <v>1000</v>
      </c>
      <c r="G12" s="5">
        <v>300</v>
      </c>
      <c r="H12" s="5">
        <v>3000</v>
      </c>
      <c r="I12" s="5">
        <v>750</v>
      </c>
      <c r="J12" s="9">
        <f>SUM(C12:I12)</f>
        <v>173450</v>
      </c>
      <c r="K12" s="9">
        <f>SUM((B12-J12))</f>
        <v>73550</v>
      </c>
    </row>
    <row r="13" spans="1:11" x14ac:dyDescent="0.2">
      <c r="A13" s="8" t="s">
        <v>19</v>
      </c>
      <c r="B13" s="7">
        <v>250000</v>
      </c>
      <c r="C13" s="5">
        <v>75000</v>
      </c>
      <c r="D13" s="5">
        <f t="shared" si="0"/>
        <v>50000</v>
      </c>
      <c r="E13" s="5">
        <v>44000</v>
      </c>
      <c r="F13" s="6">
        <v>1000</v>
      </c>
      <c r="G13" s="5">
        <v>300</v>
      </c>
      <c r="H13" s="5">
        <v>3000</v>
      </c>
      <c r="I13" s="5">
        <v>750</v>
      </c>
      <c r="J13" s="9">
        <f>SUM(C13:I13)</f>
        <v>174050</v>
      </c>
      <c r="K13" s="9">
        <f>SUM((B13-J13))</f>
        <v>75950</v>
      </c>
    </row>
    <row r="14" spans="1:11" x14ac:dyDescent="0.2">
      <c r="A14" s="1" t="s">
        <v>26</v>
      </c>
      <c r="B14" s="2">
        <f>SUM(B4:B8)</f>
        <v>1512527</v>
      </c>
      <c r="C14" s="2"/>
      <c r="D14" s="2"/>
      <c r="E14" s="2"/>
      <c r="F14" s="2"/>
      <c r="G14" s="2">
        <f>SUM(G4:G8)</f>
        <v>1500</v>
      </c>
      <c r="H14" s="2"/>
      <c r="I14" s="2"/>
      <c r="J14" s="2">
        <f>SUM(J4:J8)</f>
        <v>922755.4</v>
      </c>
      <c r="K14" s="2">
        <f>SUM(K4:K13)</f>
        <v>1008472</v>
      </c>
    </row>
    <row r="15" spans="1:11" x14ac:dyDescent="0.2">
      <c r="A15" s="3" t="s">
        <v>25</v>
      </c>
      <c r="B15" s="4">
        <f>AVERAGE(B4:B8)</f>
        <v>302505.40000000002</v>
      </c>
      <c r="C15" s="2"/>
      <c r="D15" s="2"/>
      <c r="E15" s="2"/>
      <c r="F15" s="2"/>
      <c r="G15" s="2">
        <f>AVERAGE(G4:G8)</f>
        <v>300</v>
      </c>
      <c r="H15" s="2"/>
      <c r="I15" s="2"/>
      <c r="J15" s="4">
        <f>AVERAGE(J4:J8)</f>
        <v>184551.08000000002</v>
      </c>
      <c r="K15" s="4">
        <f>AVERAGE(K4:K13)</f>
        <v>100847.2</v>
      </c>
    </row>
    <row r="17" spans="1:6" ht="51" x14ac:dyDescent="0.2">
      <c r="B17" s="19" t="s">
        <v>24</v>
      </c>
      <c r="C17" t="s">
        <v>21</v>
      </c>
      <c r="E17" s="18" t="s">
        <v>23</v>
      </c>
      <c r="F17" s="18" t="s">
        <v>22</v>
      </c>
    </row>
    <row r="19" spans="1:6" ht="19" x14ac:dyDescent="0.25">
      <c r="A19" s="15" t="s">
        <v>29</v>
      </c>
      <c r="B19" s="24">
        <v>1300000</v>
      </c>
    </row>
    <row r="20" spans="1:6" ht="19" x14ac:dyDescent="0.25">
      <c r="A20" s="15" t="s">
        <v>30</v>
      </c>
      <c r="B20" s="25">
        <f>B19/K15</f>
        <v>12.890789233612832</v>
      </c>
    </row>
  </sheetData>
  <mergeCells count="4">
    <mergeCell ref="A2:A3"/>
    <mergeCell ref="C2:I2"/>
    <mergeCell ref="J2:J3"/>
    <mergeCell ref="K2:K3"/>
  </mergeCells>
  <phoneticPr fontId="5" type="noConversion"/>
  <pageMargins left="0.36000000000000004" right="0.36000000000000004" top="0.41000000000000009" bottom="0.41000000000000009" header="0.5" footer="0.5"/>
  <pageSetup paperSize="9" scale="7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Роман</cp:lastModifiedBy>
  <cp:lastPrinted>2014-11-21T09:25:18Z</cp:lastPrinted>
  <dcterms:created xsi:type="dcterms:W3CDTF">2014-10-20T11:27:17Z</dcterms:created>
  <dcterms:modified xsi:type="dcterms:W3CDTF">2025-03-11T09:56:24Z</dcterms:modified>
</cp:coreProperties>
</file>