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il Energy\Desktop\"/>
    </mc:Choice>
  </mc:AlternateContent>
  <xr:revisionPtr revIDLastSave="0" documentId="8_{64A6C657-ACC7-495A-AFFC-85F5DE00F2C1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Лист1" sheetId="1" r:id="rId1"/>
  </sheets>
  <calcPr calcId="191029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1" l="1"/>
  <c r="H24" i="1"/>
  <c r="F23" i="1"/>
  <c r="F24" i="1"/>
  <c r="C23" i="1"/>
  <c r="C24" i="1"/>
  <c r="B23" i="1"/>
  <c r="B24" i="1"/>
  <c r="L22" i="1"/>
  <c r="M22" i="1" s="1"/>
  <c r="L21" i="1"/>
  <c r="M21" i="1" s="1"/>
  <c r="L20" i="1"/>
  <c r="M20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D24" i="1"/>
  <c r="E24" i="1"/>
  <c r="G24" i="1"/>
  <c r="I24" i="1"/>
  <c r="J24" i="1"/>
  <c r="K24" i="1"/>
  <c r="D23" i="1"/>
  <c r="E23" i="1"/>
  <c r="G23" i="1"/>
  <c r="I23" i="1"/>
  <c r="J23" i="1"/>
  <c r="K23" i="1"/>
  <c r="L19" i="1" l="1"/>
  <c r="M19" i="1" s="1"/>
  <c r="L24" i="1" l="1"/>
  <c r="L23" i="1"/>
  <c r="M24" i="1"/>
  <c r="C6" i="1" s="1"/>
  <c r="M23" i="1"/>
</calcChain>
</file>

<file path=xl/sharedStrings.xml><?xml version="1.0" encoding="utf-8"?>
<sst xmlns="http://schemas.openxmlformats.org/spreadsheetml/2006/main" count="22" uniqueCount="22">
  <si>
    <t>ИТОГО затраты</t>
  </si>
  <si>
    <t>СУММА год</t>
  </si>
  <si>
    <t>СРЕДНЕЕ год</t>
  </si>
  <si>
    <t>ПРИБЫЛЬ</t>
  </si>
  <si>
    <t>Выручка</t>
  </si>
  <si>
    <t>Затраты на персонал</t>
  </si>
  <si>
    <t>Затраты</t>
  </si>
  <si>
    <t>Стоимость бизнеса</t>
  </si>
  <si>
    <t>аренда и коммунальные платежи</t>
  </si>
  <si>
    <t>Стоимоть товарного остатка</t>
  </si>
  <si>
    <t>Материалы (товары)</t>
  </si>
  <si>
    <t>транспортные затраты (бензин, ремонт и пр)</t>
  </si>
  <si>
    <t>Реклама и пр</t>
  </si>
  <si>
    <t>Прочие расходы</t>
  </si>
  <si>
    <t>МЕСЯЦ</t>
  </si>
  <si>
    <t>Налоги</t>
  </si>
  <si>
    <t>Окупаемость мес</t>
  </si>
  <si>
    <t>Стоимость оборудования</t>
  </si>
  <si>
    <t>Аренда</t>
  </si>
  <si>
    <t>Выручка расчетный</t>
  </si>
  <si>
    <t>Доп доход</t>
  </si>
  <si>
    <t>ферваль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</si>
</sst>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5" formatCode="_-* #,##0.00\ [$₽-419]_-;\-* #,##0.00\ [$₽-419]_-;_-* &quot;-&quot;??\ [$₽-419]_-;_-@_-"/>
  </numFmts>
  <fonts count="10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 Cyr"/>
    </font>
    <font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</borders>
  <cellStyleXfs count="20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2" fontId="8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0" fontId="6" fillId="3" borderId="1" xfId="0" applyFont="1" applyFill="1" applyBorder="1"/>
    <xf numFmtId="0" fontId="0" fillId="3" borderId="1" xfId="0" applyFill="1" applyBorder="1"/>
    <xf numFmtId="9" fontId="0" fillId="3" borderId="0" xfId="145" applyFont="1" applyFill="1"/>
    <xf numFmtId="0" fontId="0" fillId="3" borderId="0" xfId="0" applyFill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164" fontId="2" fillId="4" borderId="14" xfId="0" applyNumberFormat="1" applyFont="1" applyFill="1" applyBorder="1" applyAlignment="1">
      <alignment horizontal="left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2" borderId="22" xfId="0" applyFont="1" applyFill="1" applyBorder="1"/>
    <xf numFmtId="0" fontId="3" fillId="2" borderId="23" xfId="0" applyFont="1" applyFill="1" applyBorder="1"/>
    <xf numFmtId="3" fontId="3" fillId="0" borderId="11" xfId="0" applyNumberFormat="1" applyFont="1" applyBorder="1" applyAlignment="1">
      <alignment horizontal="center" vertical="center" wrapText="1"/>
    </xf>
    <xf numFmtId="165" fontId="2" fillId="4" borderId="17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8" fillId="4" borderId="1" xfId="192" applyNumberFormat="1" applyFill="1" applyBorder="1" applyAlignment="1" applyProtection="1">
      <alignment horizontal="center" vertical="center" wrapText="1"/>
      <protection locked="0"/>
    </xf>
    <xf numFmtId="165" fontId="2" fillId="4" borderId="2" xfId="0" applyNumberFormat="1" applyFont="1" applyFill="1" applyBorder="1" applyAlignment="1">
      <alignment horizontal="center" vertical="center"/>
    </xf>
    <xf numFmtId="165" fontId="2" fillId="4" borderId="18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165" fontId="3" fillId="4" borderId="20" xfId="0" applyNumberFormat="1" applyFont="1" applyFill="1" applyBorder="1" applyAlignment="1">
      <alignment horizontal="center" vertical="center"/>
    </xf>
    <xf numFmtId="165" fontId="2" fillId="4" borderId="21" xfId="0" applyNumberFormat="1" applyFont="1" applyFill="1" applyBorder="1"/>
    <xf numFmtId="165" fontId="8" fillId="4" borderId="2" xfId="192" applyNumberFormat="1" applyFill="1" applyBorder="1" applyAlignment="1" applyProtection="1">
      <alignment horizontal="center" vertical="center" wrapText="1"/>
      <protection locked="0"/>
    </xf>
    <xf numFmtId="165" fontId="0" fillId="4" borderId="2" xfId="0" applyNumberFormat="1" applyFill="1" applyBorder="1" applyAlignment="1" applyProtection="1">
      <alignment horizontal="center" vertical="center" wrapText="1"/>
      <protection locked="0"/>
    </xf>
    <xf numFmtId="165" fontId="3" fillId="4" borderId="19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/>
    <xf numFmtId="165" fontId="2" fillId="2" borderId="12" xfId="0" applyNumberFormat="1" applyFont="1" applyFill="1" applyBorder="1"/>
    <xf numFmtId="165" fontId="3" fillId="2" borderId="10" xfId="0" applyNumberFormat="1" applyFont="1" applyFill="1" applyBorder="1"/>
    <xf numFmtId="3" fontId="2" fillId="0" borderId="7" xfId="0" applyNumberFormat="1" applyFont="1" applyBorder="1" applyAlignment="1">
      <alignment horizontal="center" vertical="center" wrapText="1"/>
    </xf>
    <xf numFmtId="165" fontId="2" fillId="4" borderId="20" xfId="0" applyNumberFormat="1" applyFont="1" applyFill="1" applyBorder="1" applyAlignment="1">
      <alignment horizontal="center" vertical="center"/>
    </xf>
    <xf numFmtId="0" fontId="9" fillId="3" borderId="0" xfId="0" applyFont="1" applyFill="1"/>
    <xf numFmtId="165" fontId="2" fillId="4" borderId="21" xfId="0" applyNumberFormat="1" applyFont="1" applyFill="1" applyBorder="1" applyAlignment="1">
      <alignment horizontal="center" vertical="center"/>
    </xf>
    <xf numFmtId="165" fontId="8" fillId="4" borderId="21" xfId="192" applyNumberFormat="1" applyFill="1" applyBorder="1" applyAlignment="1" applyProtection="1">
      <alignment horizontal="center" vertical="center" wrapText="1"/>
      <protection locked="0"/>
    </xf>
    <xf numFmtId="165" fontId="0" fillId="4" borderId="21" xfId="0" applyNumberFormat="1" applyFill="1" applyBorder="1" applyAlignment="1" applyProtection="1">
      <alignment horizontal="center" vertical="center" wrapText="1"/>
      <protection locked="0"/>
    </xf>
    <xf numFmtId="165" fontId="2" fillId="2" borderId="21" xfId="0" applyNumberFormat="1" applyFont="1" applyFill="1" applyBorder="1"/>
    <xf numFmtId="165" fontId="2" fillId="4" borderId="1" xfId="0" applyNumberFormat="1" applyFont="1" applyFill="1" applyBorder="1"/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wrapText="1"/>
    </xf>
    <xf numFmtId="3" fontId="3" fillId="0" borderId="16" xfId="0" applyNumberFormat="1" applyFont="1" applyBorder="1" applyAlignment="1">
      <alignment horizontal="center" wrapText="1"/>
    </xf>
  </cellXfs>
  <cellStyles count="203">
    <cellStyle name="Гиперссылка" xfId="27" builtinId="8" hidden="1"/>
    <cellStyle name="Гиперссылка" xfId="79" builtinId="8" hidden="1"/>
    <cellStyle name="Гиперссылка" xfId="193" builtinId="8" hidden="1"/>
    <cellStyle name="Гиперссылка" xfId="195" builtinId="8" hidden="1"/>
    <cellStyle name="Гиперссылка" xfId="170" builtinId="8" hidden="1"/>
    <cellStyle name="Гиперссылка" xfId="168" builtinId="8" hidden="1"/>
    <cellStyle name="Гиперссылка" xfId="201" builtinId="8" hidden="1"/>
    <cellStyle name="Гиперссылка" xfId="21" builtinId="8" hidden="1"/>
    <cellStyle name="Гиперссылка" xfId="55" builtinId="8" hidden="1"/>
    <cellStyle name="Гиперссылка" xfId="95" builtinId="8" hidden="1"/>
    <cellStyle name="Гиперссылка" xfId="135" builtinId="8" hidden="1"/>
    <cellStyle name="Гиперссылка" xfId="53" builtinId="8" hidden="1"/>
    <cellStyle name="Гиперссылка" xfId="3" builtinId="8" hidden="1"/>
    <cellStyle name="Гиперссылка" xfId="41" builtinId="8" hidden="1"/>
    <cellStyle name="Гиперссылка" xfId="83" builtinId="8" hidden="1"/>
    <cellStyle name="Гиперссылка" xfId="148" builtinId="8" hidden="1"/>
    <cellStyle name="Гиперссылка" xfId="190" builtinId="8" hidden="1"/>
    <cellStyle name="Гиперссылка" xfId="113" builtinId="8" hidden="1"/>
    <cellStyle name="Гиперссылка" xfId="158" builtinId="8" hidden="1"/>
    <cellStyle name="Гиперссылка" xfId="81" builtinId="8" hidden="1"/>
    <cellStyle name="Гиперссылка" xfId="65" builtinId="8" hidden="1"/>
    <cellStyle name="Гиперссылка" xfId="101" builtinId="8" hidden="1"/>
    <cellStyle name="Гиперссылка" xfId="141" builtinId="8" hidden="1"/>
    <cellStyle name="Гиперссылка" xfId="25" builtinId="8" hidden="1"/>
    <cellStyle name="Гиперссылка" xfId="91" builtinId="8" hidden="1"/>
    <cellStyle name="Гиперссылка" xfId="139" builtinId="8" hidden="1"/>
    <cellStyle name="Гиперссылка" xfId="172" builtinId="8" hidden="1"/>
    <cellStyle name="Гиперссылка" xfId="182" builtinId="8" hidden="1"/>
    <cellStyle name="Гиперссылка" xfId="109" builtinId="8" hidden="1"/>
    <cellStyle name="Гиперссылка" xfId="129" builtinId="8" hidden="1"/>
    <cellStyle name="Гиперссылка" xfId="188" builtinId="8" hidden="1"/>
    <cellStyle name="Гиперссылка" xfId="59" builtinId="8" hidden="1"/>
    <cellStyle name="Гиперссылка" xfId="17" builtinId="8" hidden="1"/>
    <cellStyle name="Гиперссылка" xfId="47" builtinId="8" hidden="1"/>
    <cellStyle name="Гиперссылка" xfId="7" builtinId="8" hidden="1"/>
    <cellStyle name="Гиперссылка" xfId="11" builtinId="8" hidden="1"/>
    <cellStyle name="Гиперссылка" xfId="49" builtinId="8" hidden="1"/>
    <cellStyle name="Гиперссылка" xfId="39" builtinId="8" hidden="1"/>
    <cellStyle name="Гиперссылка" xfId="45" builtinId="8" hidden="1"/>
    <cellStyle name="Гиперссылка" xfId="9" builtinId="8" hidden="1"/>
    <cellStyle name="Гиперссылка" xfId="1" builtinId="8" hidden="1"/>
    <cellStyle name="Гиперссылка" xfId="123" builtinId="8" hidden="1"/>
    <cellStyle name="Гиперссылка" xfId="97" builtinId="8" hidden="1"/>
    <cellStyle name="Гиперссылка" xfId="121" builtinId="8" hidden="1"/>
    <cellStyle name="Гиперссылка" xfId="166" builtinId="8" hidden="1"/>
    <cellStyle name="Гиперссылка" xfId="199" builtinId="8" hidden="1"/>
    <cellStyle name="Гиперссылка" xfId="156" builtinId="8" hidden="1"/>
    <cellStyle name="Гиперссылка" xfId="107" builtinId="8" hidden="1"/>
    <cellStyle name="Гиперссылка" xfId="75" builtinId="8" hidden="1"/>
    <cellStyle name="Гиперссылка" xfId="35" builtinId="8" hidden="1"/>
    <cellStyle name="Гиперссылка" xfId="162" builtinId="8" hidden="1"/>
    <cellStyle name="Гиперссылка" xfId="85" builtinId="8" hidden="1"/>
    <cellStyle name="Гиперссылка" xfId="61" builtinId="8" hidden="1"/>
    <cellStyle name="Гиперссылка" xfId="117" builtinId="8" hidden="1"/>
    <cellStyle name="Гиперссылка" xfId="137" builtinId="8" hidden="1"/>
    <cellStyle name="Гиперссылка" xfId="93" builtinId="8" hidden="1"/>
    <cellStyle name="Гиперссылка" xfId="180" builtinId="8" hidden="1"/>
    <cellStyle name="Гиперссылка" xfId="115" builtinId="8" hidden="1"/>
    <cellStyle name="Гиперссылка" xfId="19" builtinId="8" hidden="1"/>
    <cellStyle name="Гиперссылка" xfId="31" builtinId="8" hidden="1"/>
    <cellStyle name="Гиперссылка" xfId="15" builtinId="8" hidden="1"/>
    <cellStyle name="Гиперссылка" xfId="160" builtinId="8" hidden="1"/>
    <cellStyle name="Гиперссылка" xfId="119" builtinId="8" hidden="1"/>
    <cellStyle name="Гиперссылка" xfId="71" builtinId="8" hidden="1"/>
    <cellStyle name="Гиперссылка" xfId="33" builtinId="8" hidden="1"/>
    <cellStyle name="Гиперссылка" xfId="111" builtinId="8" hidden="1"/>
    <cellStyle name="Гиперссылка" xfId="184" builtinId="8" hidden="1"/>
    <cellStyle name="Гиперссылка" xfId="178" builtinId="8" hidden="1"/>
    <cellStyle name="Гиперссылка" xfId="186" builtinId="8" hidden="1"/>
    <cellStyle name="Гиперссылка" xfId="176" builtinId="8" hidden="1"/>
    <cellStyle name="Гиперссылка" xfId="143" builtinId="8" hidden="1"/>
    <cellStyle name="Гиперссылка" xfId="37" builtinId="8" hidden="1"/>
    <cellStyle name="Гиперссылка" xfId="63" builtinId="8" hidden="1"/>
    <cellStyle name="Гиперссылка" xfId="125" builtinId="8" hidden="1"/>
    <cellStyle name="Гиперссылка" xfId="105" builtinId="8" hidden="1"/>
    <cellStyle name="Гиперссылка" xfId="197" builtinId="8" hidden="1"/>
    <cellStyle name="Гиперссылка" xfId="164" builtinId="8" hidden="1"/>
    <cellStyle name="Гиперссылка" xfId="131" builtinId="8" hidden="1"/>
    <cellStyle name="Гиперссылка" xfId="67" builtinId="8" hidden="1"/>
    <cellStyle name="Гиперссылка" xfId="29" builtinId="8" hidden="1"/>
    <cellStyle name="Гиперссылка" xfId="51" builtinId="8" hidden="1"/>
    <cellStyle name="Гиперссылка" xfId="5" builtinId="8" hidden="1"/>
    <cellStyle name="Гиперссылка" xfId="23" builtinId="8" hidden="1"/>
    <cellStyle name="Гиперссылка" xfId="43" builtinId="8" hidden="1"/>
    <cellStyle name="Гиперссылка" xfId="127" builtinId="8" hidden="1"/>
    <cellStyle name="Гиперссылка" xfId="103" builtinId="8" hidden="1"/>
    <cellStyle name="Гиперссылка" xfId="87" builtinId="8" hidden="1"/>
    <cellStyle name="Гиперссылка" xfId="152" builtinId="8" hidden="1"/>
    <cellStyle name="Гиперссылка" xfId="13" builtinId="8" hidden="1"/>
    <cellStyle name="Гиперссылка" xfId="99" builtinId="8" hidden="1"/>
    <cellStyle name="Гиперссылка" xfId="174" builtinId="8" hidden="1"/>
    <cellStyle name="Гиперссылка" xfId="57" builtinId="8" hidden="1"/>
    <cellStyle name="Гиперссылка" xfId="89" builtinId="8" hidden="1"/>
    <cellStyle name="Гиперссылка" xfId="73" builtinId="8" hidden="1"/>
    <cellStyle name="Гиперссылка" xfId="150" builtinId="8" hidden="1"/>
    <cellStyle name="Гиперссылка" xfId="146" builtinId="8" hidden="1"/>
    <cellStyle name="Гиперссылка" xfId="69" builtinId="8" hidden="1"/>
    <cellStyle name="Гиперссылка" xfId="133" builtinId="8" hidden="1"/>
    <cellStyle name="Гиперссылка" xfId="77" builtinId="8" hidden="1"/>
    <cellStyle name="Гиперссылка" xfId="154" builtinId="8" hidden="1"/>
    <cellStyle name="Обычный" xfId="0" builtinId="0"/>
    <cellStyle name="Обычный_CFSibir" xfId="192" xr:uid="{00000000-0005-0000-0000-000065000000}"/>
    <cellStyle name="Открывавшаяся гиперссылка" xfId="24" builtinId="9" hidden="1"/>
    <cellStyle name="Открывавшаяся гиперссылка" xfId="12" builtinId="9" hidden="1"/>
    <cellStyle name="Открывавшаяся гиперссылка" xfId="30" builtinId="9" hidden="1"/>
    <cellStyle name="Открывавшаяся гиперссылка" xfId="40" builtinId="9" hidden="1"/>
    <cellStyle name="Открывавшаяся гиперссылка" xfId="151" builtinId="9" hidden="1"/>
    <cellStyle name="Открывавшаяся гиперссылка" xfId="200" builtinId="9" hidden="1"/>
    <cellStyle name="Открывавшаяся гиперссылка" xfId="194" builtinId="9" hidden="1"/>
    <cellStyle name="Открывавшаяся гиперссылка" xfId="161" builtinId="9" hidden="1"/>
    <cellStyle name="Открывавшаяся гиперссылка" xfId="177" builtinId="9" hidden="1"/>
    <cellStyle name="Открывавшаяся гиперссылка" xfId="189" builtinId="9" hidden="1"/>
    <cellStyle name="Открывавшаяся гиперссылка" xfId="118" builtinId="9" hidden="1"/>
    <cellStyle name="Открывавшаяся гиперссылка" xfId="126" builtinId="9" hidden="1"/>
    <cellStyle name="Открывавшаяся гиперссылка" xfId="130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2" builtinId="9" hidden="1"/>
    <cellStyle name="Открывавшаяся гиперссылка" xfId="114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94" builtinId="9" hidden="1"/>
    <cellStyle name="Открывавшаяся гиперссылка" xfId="116" builtinId="9" hidden="1"/>
    <cellStyle name="Открывавшаяся гиперссылка" xfId="106" builtinId="9" hidden="1"/>
    <cellStyle name="Открывавшаяся гиперссылка" xfId="167" builtinId="9" hidden="1"/>
    <cellStyle name="Открывавшаяся гиперссылка" xfId="134" builtinId="9" hidden="1"/>
    <cellStyle name="Открывавшаяся гиперссылка" xfId="110" builtinId="9" hidden="1"/>
    <cellStyle name="Открывавшаяся гиперссылка" xfId="202" builtinId="9" hidden="1"/>
    <cellStyle name="Открывавшаяся гиперссылка" xfId="159" builtinId="9" hidden="1"/>
    <cellStyle name="Открывавшаяся гиперссылка" xfId="165" builtinId="9" hidden="1"/>
    <cellStyle name="Открывавшаяся гиперссылка" xfId="173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91" builtinId="9" hidden="1"/>
    <cellStyle name="Открывавшаяся гиперссылка" xfId="196" builtinId="9" hidden="1"/>
    <cellStyle name="Открывавшаяся гиперссылка" xfId="198" builtinId="9" hidden="1"/>
    <cellStyle name="Открывавшаяся гиперссылка" xfId="144" builtinId="9" hidden="1"/>
    <cellStyle name="Открывавшаяся гиперссылка" xfId="149" builtinId="9" hidden="1"/>
    <cellStyle name="Открывавшаяся гиперссылка" xfId="155" builtinId="9" hidden="1"/>
    <cellStyle name="Открывавшаяся гиперссылка" xfId="62" builtinId="9" hidden="1"/>
    <cellStyle name="Открывавшаяся гиперссылка" xfId="52" builtinId="9" hidden="1"/>
    <cellStyle name="Открывавшаяся гиперссылка" xfId="70" builtinId="9" hidden="1"/>
    <cellStyle name="Открывавшаяся гиперссылка" xfId="90" builtinId="9" hidden="1"/>
    <cellStyle name="Открывавшаяся гиперссылка" xfId="157" builtinId="9" hidden="1"/>
    <cellStyle name="Открывавшаяся гиперссылка" xfId="112" builtinId="9" hidden="1"/>
    <cellStyle name="Открывавшаяся гиперссылка" xfId="183" builtinId="9" hidden="1"/>
    <cellStyle name="Открывавшаяся гиперссылка" xfId="171" builtinId="9" hidden="1"/>
    <cellStyle name="Открывавшаяся гиперссылка" xfId="122" builtinId="9" hidden="1"/>
    <cellStyle name="Открывавшаяся гиперссылка" xfId="124" builtinId="9" hidden="1"/>
    <cellStyle name="Открывавшаяся гиперссылка" xfId="98" builtinId="9" hidden="1"/>
    <cellStyle name="Открывавшаяся гиперссылка" xfId="108" builtinId="9" hidden="1"/>
    <cellStyle name="Открывавшаяся гиперссылка" xfId="132" builtinId="9" hidden="1"/>
    <cellStyle name="Открывавшаяся гиперссылка" xfId="147" builtinId="9" hidden="1"/>
    <cellStyle name="Открывавшаяся гиперссылка" xfId="185" builtinId="9" hidden="1"/>
    <cellStyle name="Открывавшаяся гиперссылка" xfId="86" builtinId="9" hidden="1"/>
    <cellStyle name="Открывавшаяся гиперссылка" xfId="4" builtinId="9" hidden="1"/>
    <cellStyle name="Открывавшаяся гиперссылка" xfId="18" builtinId="9" hidden="1"/>
    <cellStyle name="Открывавшаяся гиперссылка" xfId="10" builtinId="9" hidden="1"/>
    <cellStyle name="Открывавшаяся гиперссылка" xfId="56" builtinId="9" hidden="1"/>
    <cellStyle name="Открывавшаяся гиперссылка" xfId="32" builtinId="9" hidden="1"/>
    <cellStyle name="Открывавшаяся гиперссылка" xfId="14" builtinId="9" hidden="1"/>
    <cellStyle name="Открывавшаяся гиперссылка" xfId="82" builtinId="9" hidden="1"/>
    <cellStyle name="Открывавшаяся гиперссылка" xfId="50" builtinId="9" hidden="1"/>
    <cellStyle name="Открывавшаяся гиперссылка" xfId="60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96" builtinId="9" hidden="1"/>
    <cellStyle name="Открывавшаяся гиперссылка" xfId="46" builtinId="9" hidden="1"/>
    <cellStyle name="Открывавшаяся гиперссылка" xfId="128" builtinId="9" hidden="1"/>
    <cellStyle name="Открывавшаяся гиперссылка" xfId="120" builtinId="9" hidden="1"/>
    <cellStyle name="Открывавшаяся гиперссылка" xfId="136" builtinId="9" hidden="1"/>
    <cellStyle name="Открывавшаяся гиперссылка" xfId="153" builtinId="9" hidden="1"/>
    <cellStyle name="Открывавшаяся гиперссылка" xfId="48" builtinId="9" hidden="1"/>
    <cellStyle name="Открывавшаяся гиперссылка" xfId="104" builtinId="9" hidden="1"/>
    <cellStyle name="Открывавшаяся гиперссылка" xfId="58" builtinId="9" hidden="1"/>
    <cellStyle name="Открывавшаяся гиперссылка" xfId="22" builtinId="9" hidden="1"/>
    <cellStyle name="Открывавшаяся гиперссылка" xfId="68" builtinId="9" hidden="1"/>
    <cellStyle name="Открывавшаяся гиперссылка" xfId="42" builtinId="9" hidden="1"/>
    <cellStyle name="Открывавшаяся гиперссылка" xfId="54" builtinId="9" hidden="1"/>
    <cellStyle name="Открывавшаяся гиперссылка" xfId="2" builtinId="9" hidden="1"/>
    <cellStyle name="Открывавшаяся гиперссылка" xfId="72" builtinId="9" hidden="1"/>
    <cellStyle name="Открывавшаяся гиперссылка" xfId="20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16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44" builtinId="9" hidden="1"/>
    <cellStyle name="Открывавшаяся гиперссылка" xfId="80" builtinId="9" hidden="1"/>
    <cellStyle name="Открывавшаяся гиперссылка" xfId="84" builtinId="9" hidden="1"/>
    <cellStyle name="Открывавшаяся гиперссылка" xfId="92" builtinId="9" hidden="1"/>
    <cellStyle name="Открывавшаяся гиперссылка" xfId="88" builtinId="9" hidden="1"/>
    <cellStyle name="Открывавшаяся гиперссылка" xfId="175" builtinId="9" hidden="1"/>
    <cellStyle name="Открывавшаяся гиперссылка" xfId="163" builtinId="9" hidden="1"/>
    <cellStyle name="Открывавшаяся гиперссылка" xfId="187" builtinId="9" hidden="1"/>
    <cellStyle name="Открывавшаяся гиперссылка" xfId="169" builtinId="9" hidden="1"/>
    <cellStyle name="Процентный" xfId="145" builtinId="5"/>
  </cellStyles>
  <dxfs count="0"/>
  <tableStyles count="0" defaultTableStyle="TableStyleMedium9" defaultPivotStyle="PivotStyleMedium4"/>
  <colors>
    <mruColors>
      <color rgb="FFFFFF9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zoomScale="125" zoomScaleNormal="120" zoomScalePageLayoutView="95" workbookViewId="0">
      <selection activeCell="F27" sqref="F27"/>
    </sheetView>
  </sheetViews>
  <sheetFormatPr defaultColWidth="11" defaultRowHeight="15.6"/>
  <cols>
    <col min="1" max="1" width="12.796875" customWidth="1"/>
    <col min="2" max="2" width="14.5" customWidth="1"/>
    <col min="3" max="3" width="11.296875" bestFit="1" customWidth="1"/>
    <col min="4" max="4" width="13" bestFit="1" customWidth="1"/>
    <col min="5" max="5" width="12.796875" customWidth="1"/>
    <col min="6" max="6" width="12.296875" bestFit="1" customWidth="1"/>
    <col min="7" max="7" width="11.296875" bestFit="1" customWidth="1"/>
    <col min="8" max="8" width="15.19921875" customWidth="1"/>
    <col min="9" max="9" width="11.69921875" bestFit="1" customWidth="1"/>
    <col min="10" max="10" width="11.296875" bestFit="1" customWidth="1"/>
    <col min="11" max="11" width="15" customWidth="1"/>
    <col min="12" max="13" width="15.19921875" customWidth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 t="s">
        <v>7</v>
      </c>
      <c r="B3" s="4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44" t="s">
        <v>17</v>
      </c>
      <c r="B4" s="44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44" t="s">
        <v>9</v>
      </c>
      <c r="B5" s="44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44" t="s">
        <v>16</v>
      </c>
      <c r="B6" s="44"/>
      <c r="C6" s="4">
        <f>AVERAGE(C3/M24)</f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>
      <c r="K7" s="2"/>
      <c r="L7" s="2"/>
      <c r="M7" s="2"/>
      <c r="N7" s="2"/>
    </row>
    <row r="8" spans="1:14" ht="16.2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" customHeight="1">
      <c r="A9" s="45" t="s">
        <v>14</v>
      </c>
      <c r="B9" s="47" t="s">
        <v>4</v>
      </c>
      <c r="C9" s="48"/>
      <c r="D9" s="41" t="s">
        <v>6</v>
      </c>
      <c r="E9" s="42"/>
      <c r="F9" s="42"/>
      <c r="G9" s="42"/>
      <c r="H9" s="42"/>
      <c r="I9" s="42"/>
      <c r="J9" s="42"/>
      <c r="K9" s="43"/>
      <c r="L9" s="39" t="s">
        <v>0</v>
      </c>
      <c r="M9" s="37" t="s">
        <v>3</v>
      </c>
      <c r="N9" s="2"/>
    </row>
    <row r="10" spans="1:14" s="1" customFormat="1" ht="57" customHeight="1" thickBot="1">
      <c r="A10" s="46"/>
      <c r="B10" s="8" t="s">
        <v>19</v>
      </c>
      <c r="C10" s="14" t="s">
        <v>20</v>
      </c>
      <c r="D10" s="10" t="s">
        <v>5</v>
      </c>
      <c r="E10" s="29" t="s">
        <v>18</v>
      </c>
      <c r="F10" s="7" t="s">
        <v>8</v>
      </c>
      <c r="G10" s="7" t="s">
        <v>11</v>
      </c>
      <c r="H10" s="7" t="s">
        <v>10</v>
      </c>
      <c r="I10" s="7" t="s">
        <v>12</v>
      </c>
      <c r="J10" s="7" t="s">
        <v>13</v>
      </c>
      <c r="K10" s="11" t="s">
        <v>15</v>
      </c>
      <c r="L10" s="40"/>
      <c r="M10" s="38"/>
      <c r="N10" s="6"/>
    </row>
    <row r="11" spans="1:14" ht="16.2" thickBot="1">
      <c r="A11" s="9">
        <v>45292</v>
      </c>
      <c r="B11" s="21">
        <v>69110</v>
      </c>
      <c r="C11" s="22"/>
      <c r="D11" s="15">
        <v>22000</v>
      </c>
      <c r="E11" s="30">
        <v>23900</v>
      </c>
      <c r="F11" s="16">
        <v>3097</v>
      </c>
      <c r="G11" s="23"/>
      <c r="H11" s="17"/>
      <c r="I11" s="24"/>
      <c r="J11" s="18">
        <v>1500</v>
      </c>
      <c r="K11" s="19"/>
      <c r="L11" s="25">
        <f t="shared" ref="L11:L18" si="0">D11+E11+F11+G11+H11+I11+J11+K11</f>
        <v>50497</v>
      </c>
      <c r="M11" s="20">
        <f t="shared" ref="M11:M22" si="1">B11+C11-L11</f>
        <v>18613</v>
      </c>
      <c r="N11" s="2"/>
    </row>
    <row r="12" spans="1:14" ht="16.2" thickBot="1">
      <c r="A12" s="9" t="s">
        <v>21</v>
      </c>
      <c r="B12" s="21">
        <v>101959</v>
      </c>
      <c r="C12" s="22"/>
      <c r="D12" s="15">
        <v>25000</v>
      </c>
      <c r="E12" s="30">
        <v>23900</v>
      </c>
      <c r="F12" s="16">
        <v>3479.99</v>
      </c>
      <c r="G12" s="23"/>
      <c r="H12" s="17">
        <v>15000</v>
      </c>
      <c r="I12" s="24"/>
      <c r="J12" s="18">
        <v>1500</v>
      </c>
      <c r="K12" s="19"/>
      <c r="L12" s="25">
        <f t="shared" si="0"/>
        <v>68879.989999999991</v>
      </c>
      <c r="M12" s="20">
        <f t="shared" si="1"/>
        <v>33079.010000000009</v>
      </c>
      <c r="N12" s="2"/>
    </row>
    <row r="13" spans="1:14" ht="16.2" thickBot="1">
      <c r="A13" s="9">
        <v>45352</v>
      </c>
      <c r="B13" s="21">
        <v>71788</v>
      </c>
      <c r="C13" s="22">
        <v>5000</v>
      </c>
      <c r="D13" s="15">
        <v>24000</v>
      </c>
      <c r="E13" s="30">
        <v>23900</v>
      </c>
      <c r="F13" s="16">
        <v>3200</v>
      </c>
      <c r="G13" s="23"/>
      <c r="H13" s="17"/>
      <c r="I13" s="24"/>
      <c r="J13" s="18">
        <v>1500</v>
      </c>
      <c r="K13" s="19"/>
      <c r="L13" s="25">
        <f t="shared" si="0"/>
        <v>52600</v>
      </c>
      <c r="M13" s="20">
        <f t="shared" si="1"/>
        <v>24188</v>
      </c>
      <c r="N13" s="2"/>
    </row>
    <row r="14" spans="1:14" ht="16.2" thickBot="1">
      <c r="A14" s="9">
        <v>45383</v>
      </c>
      <c r="B14" s="21">
        <v>223032</v>
      </c>
      <c r="C14" s="22">
        <v>8000</v>
      </c>
      <c r="D14" s="15">
        <v>37800</v>
      </c>
      <c r="E14" s="30">
        <v>23900</v>
      </c>
      <c r="F14" s="16">
        <v>3112.4</v>
      </c>
      <c r="G14" s="23"/>
      <c r="H14" s="17">
        <v>47750</v>
      </c>
      <c r="I14" s="24">
        <v>2000</v>
      </c>
      <c r="J14" s="18">
        <v>1500</v>
      </c>
      <c r="K14" s="19"/>
      <c r="L14" s="25">
        <f t="shared" si="0"/>
        <v>116062.39999999999</v>
      </c>
      <c r="M14" s="20">
        <f t="shared" si="1"/>
        <v>114969.60000000001</v>
      </c>
      <c r="N14" s="2"/>
    </row>
    <row r="15" spans="1:14" ht="16.2" thickBot="1">
      <c r="A15" s="9">
        <v>45413</v>
      </c>
      <c r="B15" s="21">
        <v>169017</v>
      </c>
      <c r="C15" s="22">
        <v>7000</v>
      </c>
      <c r="D15" s="15">
        <v>25000</v>
      </c>
      <c r="E15" s="30">
        <v>23900</v>
      </c>
      <c r="F15" s="16">
        <v>2325.0300000000002</v>
      </c>
      <c r="G15" s="23"/>
      <c r="H15" s="17">
        <v>35000</v>
      </c>
      <c r="I15" s="24">
        <v>1800</v>
      </c>
      <c r="J15" s="18">
        <v>1500</v>
      </c>
      <c r="K15" s="19"/>
      <c r="L15" s="25">
        <f t="shared" si="0"/>
        <v>89525.03</v>
      </c>
      <c r="M15" s="20">
        <f t="shared" si="1"/>
        <v>86491.97</v>
      </c>
      <c r="N15" s="2"/>
    </row>
    <row r="16" spans="1:14" ht="16.2" thickBot="1">
      <c r="A16" s="9">
        <v>45444</v>
      </c>
      <c r="B16" s="21">
        <v>99890</v>
      </c>
      <c r="C16" s="22">
        <v>3500</v>
      </c>
      <c r="D16" s="15">
        <v>30000</v>
      </c>
      <c r="E16" s="30">
        <v>23900</v>
      </c>
      <c r="F16" s="16">
        <v>2421.0300000000002</v>
      </c>
      <c r="G16" s="23"/>
      <c r="H16" s="17"/>
      <c r="I16" s="24">
        <v>1200</v>
      </c>
      <c r="J16" s="18">
        <v>1500</v>
      </c>
      <c r="K16" s="19"/>
      <c r="L16" s="25">
        <f t="shared" si="0"/>
        <v>59021.03</v>
      </c>
      <c r="M16" s="20">
        <f t="shared" si="1"/>
        <v>44368.97</v>
      </c>
      <c r="N16" s="2"/>
    </row>
    <row r="17" spans="1:14" ht="16.2" thickBot="1">
      <c r="A17" s="9">
        <v>45474</v>
      </c>
      <c r="B17" s="21">
        <v>123455</v>
      </c>
      <c r="C17" s="22">
        <v>6000</v>
      </c>
      <c r="D17" s="15">
        <v>28000</v>
      </c>
      <c r="E17" s="30">
        <v>23900</v>
      </c>
      <c r="F17" s="16">
        <v>2325.9499999999998</v>
      </c>
      <c r="G17" s="23"/>
      <c r="H17" s="17">
        <v>36000</v>
      </c>
      <c r="I17" s="24"/>
      <c r="J17" s="18">
        <v>1500</v>
      </c>
      <c r="K17" s="19"/>
      <c r="L17" s="25">
        <f t="shared" si="0"/>
        <v>91725.95</v>
      </c>
      <c r="M17" s="20">
        <f t="shared" si="1"/>
        <v>37729.050000000003</v>
      </c>
      <c r="N17" s="2"/>
    </row>
    <row r="18" spans="1:14" ht="16.2" thickBot="1">
      <c r="A18" s="9">
        <v>45505</v>
      </c>
      <c r="B18" s="21">
        <v>81143</v>
      </c>
      <c r="C18" s="36">
        <v>5000</v>
      </c>
      <c r="D18" s="30">
        <v>20500</v>
      </c>
      <c r="E18" s="30">
        <v>23900</v>
      </c>
      <c r="F18" s="16">
        <v>2798.05</v>
      </c>
      <c r="G18" s="23"/>
      <c r="H18" s="17">
        <v>9000</v>
      </c>
      <c r="I18" s="24"/>
      <c r="J18" s="18">
        <v>1500</v>
      </c>
      <c r="K18" s="19"/>
      <c r="L18" s="25">
        <f t="shared" si="0"/>
        <v>57698.05</v>
      </c>
      <c r="M18" s="20">
        <f t="shared" si="1"/>
        <v>28444.949999999997</v>
      </c>
      <c r="N18" s="2"/>
    </row>
    <row r="19" spans="1:14" ht="16.2" thickBot="1">
      <c r="A19" s="9">
        <v>45536</v>
      </c>
      <c r="B19" s="21">
        <v>91187</v>
      </c>
      <c r="C19" s="36">
        <v>5000</v>
      </c>
      <c r="D19" s="30">
        <v>20000</v>
      </c>
      <c r="E19" s="30">
        <v>23900</v>
      </c>
      <c r="F19" s="16">
        <v>3300</v>
      </c>
      <c r="G19" s="23"/>
      <c r="H19" s="17"/>
      <c r="I19" s="24"/>
      <c r="J19" s="18">
        <v>1500</v>
      </c>
      <c r="K19" s="19"/>
      <c r="L19" s="25">
        <f>SUM(D19:K19)</f>
        <v>48700</v>
      </c>
      <c r="M19" s="20">
        <f t="shared" si="1"/>
        <v>47487</v>
      </c>
      <c r="N19" s="2"/>
    </row>
    <row r="20" spans="1:14" ht="16.2" thickBot="1">
      <c r="A20" s="9">
        <v>45566</v>
      </c>
      <c r="B20" s="21">
        <v>105927</v>
      </c>
      <c r="C20" s="36">
        <v>8000</v>
      </c>
      <c r="D20" s="30">
        <v>39000</v>
      </c>
      <c r="E20" s="30">
        <v>23900</v>
      </c>
      <c r="F20" s="32">
        <v>2743.72</v>
      </c>
      <c r="G20" s="33"/>
      <c r="H20" s="33">
        <v>7000</v>
      </c>
      <c r="I20" s="34"/>
      <c r="J20" s="18">
        <v>1500</v>
      </c>
      <c r="K20" s="19"/>
      <c r="L20" s="25">
        <f>SUM(D20:K20)</f>
        <v>74143.72</v>
      </c>
      <c r="M20" s="20">
        <f t="shared" si="1"/>
        <v>39783.279999999999</v>
      </c>
      <c r="N20" s="2"/>
    </row>
    <row r="21" spans="1:14" ht="16.2" thickBot="1">
      <c r="A21" s="9">
        <v>45597</v>
      </c>
      <c r="B21" s="21">
        <v>90348</v>
      </c>
      <c r="C21" s="36">
        <v>5000</v>
      </c>
      <c r="D21" s="30">
        <v>40500</v>
      </c>
      <c r="E21" s="30">
        <v>23900</v>
      </c>
      <c r="F21" s="32">
        <v>3407.85</v>
      </c>
      <c r="G21" s="33"/>
      <c r="H21" s="33"/>
      <c r="I21" s="34"/>
      <c r="J21" s="18">
        <v>1500</v>
      </c>
      <c r="K21" s="19"/>
      <c r="L21" s="25">
        <f>SUM(D21:K21)</f>
        <v>69307.850000000006</v>
      </c>
      <c r="M21" s="20">
        <f t="shared" si="1"/>
        <v>26040.149999999994</v>
      </c>
      <c r="N21" s="2"/>
    </row>
    <row r="22" spans="1:14" ht="16.2" thickBot="1">
      <c r="A22" s="9">
        <v>45627</v>
      </c>
      <c r="B22" s="21">
        <v>105842</v>
      </c>
      <c r="C22" s="36">
        <v>6000</v>
      </c>
      <c r="D22" s="30">
        <v>40500</v>
      </c>
      <c r="E22" s="30">
        <v>23900</v>
      </c>
      <c r="F22" s="32">
        <v>3550</v>
      </c>
      <c r="G22" s="33"/>
      <c r="H22" s="33">
        <v>25000</v>
      </c>
      <c r="I22" s="34"/>
      <c r="J22" s="18">
        <v>1500</v>
      </c>
      <c r="K22" s="19"/>
      <c r="L22" s="25">
        <f>SUM(D22:K22)</f>
        <v>94450</v>
      </c>
      <c r="M22" s="20">
        <f t="shared" si="1"/>
        <v>17392</v>
      </c>
      <c r="N22" s="2"/>
    </row>
    <row r="23" spans="1:14" ht="16.2" thickBot="1">
      <c r="A23" s="12" t="s">
        <v>1</v>
      </c>
      <c r="B23" s="26">
        <f>SUM(B11:B22)</f>
        <v>1332698</v>
      </c>
      <c r="C23" s="35">
        <f>SUM(C11:C20)</f>
        <v>47500</v>
      </c>
      <c r="D23" s="27">
        <f t="shared" ref="C23:M23" si="2">SUM(D11:D19)</f>
        <v>232300</v>
      </c>
      <c r="E23" s="27">
        <f t="shared" si="2"/>
        <v>215100</v>
      </c>
      <c r="F23" s="27">
        <f>SUM(F11:F22)</f>
        <v>35761.020000000004</v>
      </c>
      <c r="G23" s="27">
        <f t="shared" si="2"/>
        <v>0</v>
      </c>
      <c r="H23" s="27">
        <f>SUM(H11:H20)</f>
        <v>149750</v>
      </c>
      <c r="I23" s="27">
        <f t="shared" si="2"/>
        <v>5000</v>
      </c>
      <c r="J23" s="27">
        <f t="shared" si="2"/>
        <v>13500</v>
      </c>
      <c r="K23" s="27">
        <f t="shared" si="2"/>
        <v>0</v>
      </c>
      <c r="L23" s="27">
        <f t="shared" si="2"/>
        <v>634709.45000000007</v>
      </c>
      <c r="M23" s="27">
        <f t="shared" si="2"/>
        <v>435371.55000000005</v>
      </c>
      <c r="N23" s="2"/>
    </row>
    <row r="24" spans="1:14" ht="16.2" thickBot="1">
      <c r="A24" s="13" t="s">
        <v>2</v>
      </c>
      <c r="B24" s="28">
        <f>AVERAGE(B11:B22)</f>
        <v>111058.16666666667</v>
      </c>
      <c r="C24" s="28">
        <f>AVERAGE(C11:C20)</f>
        <v>5937.5</v>
      </c>
      <c r="D24" s="28">
        <f t="shared" ref="C24:M24" si="3">AVERAGE(D11:D19)</f>
        <v>25811.111111111109</v>
      </c>
      <c r="E24" s="28">
        <f t="shared" si="3"/>
        <v>23900</v>
      </c>
      <c r="F24" s="28">
        <f>AVERAGE(F11:F22)</f>
        <v>2980.0850000000005</v>
      </c>
      <c r="G24" s="28" t="e">
        <f t="shared" si="3"/>
        <v>#DIV/0!</v>
      </c>
      <c r="H24" s="28">
        <f>AVERAGE(H11:H20)</f>
        <v>24958.333333333332</v>
      </c>
      <c r="I24" s="28">
        <f t="shared" si="3"/>
        <v>1666.6666666666667</v>
      </c>
      <c r="J24" s="28">
        <f t="shared" si="3"/>
        <v>1500</v>
      </c>
      <c r="K24" s="28" t="e">
        <f t="shared" si="3"/>
        <v>#DIV/0!</v>
      </c>
      <c r="L24" s="28">
        <f t="shared" si="3"/>
        <v>70523.272222222236</v>
      </c>
      <c r="M24" s="28">
        <f t="shared" si="3"/>
        <v>48374.616666666669</v>
      </c>
      <c r="N24" s="2"/>
    </row>
    <row r="25" spans="1:14">
      <c r="A25" s="2"/>
      <c r="B25" s="2"/>
      <c r="C25" s="2"/>
      <c r="D25" s="5"/>
      <c r="E25" s="5"/>
      <c r="F25" s="5"/>
      <c r="G25" s="5"/>
      <c r="H25" s="5"/>
      <c r="I25" s="5"/>
      <c r="J25" s="5"/>
      <c r="K25" s="5"/>
      <c r="L25" s="2"/>
      <c r="M25" s="2"/>
      <c r="N25" s="2"/>
    </row>
    <row r="26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1"/>
      <c r="N30" s="2"/>
    </row>
    <row r="31" spans="1:1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</sheetData>
  <mergeCells count="8">
    <mergeCell ref="M9:M10"/>
    <mergeCell ref="L9:L10"/>
    <mergeCell ref="D9:K9"/>
    <mergeCell ref="A4:B4"/>
    <mergeCell ref="A6:B6"/>
    <mergeCell ref="A5:B5"/>
    <mergeCell ref="A9:A10"/>
    <mergeCell ref="B9:C9"/>
  </mergeCells>
  <phoneticPr fontId="7" type="noConversion"/>
  <pageMargins left="0.36000000000000004" right="0.36000000000000004" top="0.41000000000000009" bottom="0.41000000000000009" header="0.5" footer="0.5"/>
  <pageSetup paperSize="9" scale="72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Oil Energy</cp:lastModifiedBy>
  <cp:lastPrinted>2023-09-28T08:04:19Z</cp:lastPrinted>
  <dcterms:created xsi:type="dcterms:W3CDTF">2014-10-20T11:27:17Z</dcterms:created>
  <dcterms:modified xsi:type="dcterms:W3CDTF">2025-01-13T06:01:26Z</dcterms:modified>
</cp:coreProperties>
</file>