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man/Desktop/ТОПОВЫЕ ОБЬЕКТЫ/Теремки/"/>
    </mc:Choice>
  </mc:AlternateContent>
  <xr:revisionPtr revIDLastSave="0" documentId="13_ncr:1_{3724C05D-9BC6-9B4C-BA6F-C58445DE663E}" xr6:coauthVersionLast="47" xr6:coauthVersionMax="47" xr10:uidLastSave="{00000000-0000-0000-0000-000000000000}"/>
  <bookViews>
    <workbookView xWindow="0" yWindow="500" windowWidth="28800" windowHeight="15820" tabRatio="500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1" l="1"/>
  <c r="J16" i="1"/>
  <c r="J17" i="1"/>
  <c r="J18" i="1"/>
  <c r="J19" i="1"/>
  <c r="I16" i="1"/>
  <c r="I17" i="1"/>
  <c r="I18" i="1"/>
  <c r="I19" i="1"/>
  <c r="G16" i="1"/>
  <c r="G17" i="1"/>
  <c r="G18" i="1"/>
  <c r="G19" i="1"/>
  <c r="C22" i="1"/>
  <c r="B22" i="1"/>
  <c r="C21" i="1"/>
  <c r="G4" i="1"/>
  <c r="I4" i="1"/>
  <c r="J4" i="1"/>
  <c r="G5" i="1"/>
  <c r="I5" i="1"/>
  <c r="J5" i="1"/>
  <c r="G6" i="1"/>
  <c r="I6" i="1"/>
  <c r="J6" i="1"/>
  <c r="G7" i="1"/>
  <c r="I7" i="1"/>
  <c r="J7" i="1"/>
  <c r="G8" i="1"/>
  <c r="I8" i="1"/>
  <c r="J8" i="1"/>
  <c r="G9" i="1"/>
  <c r="I9" i="1"/>
  <c r="J9" i="1"/>
  <c r="G10" i="1"/>
  <c r="I10" i="1"/>
  <c r="J10" i="1"/>
  <c r="G11" i="1"/>
  <c r="I11" i="1"/>
  <c r="J11" i="1"/>
  <c r="G12" i="1"/>
  <c r="I12" i="1"/>
  <c r="J12" i="1"/>
  <c r="G13" i="1"/>
  <c r="I13" i="1"/>
  <c r="J13" i="1"/>
  <c r="G14" i="1"/>
  <c r="I14" i="1"/>
  <c r="J14" i="1"/>
  <c r="G15" i="1"/>
  <c r="I15" i="1"/>
  <c r="J15" i="1"/>
  <c r="B25" i="1"/>
  <c r="C25" i="1"/>
  <c r="J21" i="1"/>
  <c r="I22" i="1"/>
  <c r="I21" i="1"/>
  <c r="G22" i="1"/>
  <c r="G21" i="1"/>
  <c r="B21" i="1"/>
</calcChain>
</file>

<file path=xl/sharedStrings.xml><?xml version="1.0" encoding="utf-8"?>
<sst xmlns="http://schemas.openxmlformats.org/spreadsheetml/2006/main" count="17" uniqueCount="17">
  <si>
    <t>ИТОГО затраты</t>
  </si>
  <si>
    <t>СУММА год</t>
  </si>
  <si>
    <t>ПРИБЫЛЬ</t>
  </si>
  <si>
    <t>Выручка</t>
  </si>
  <si>
    <t>Затраты на персонал</t>
  </si>
  <si>
    <t>Затраты</t>
  </si>
  <si>
    <t>Реклама и пр</t>
  </si>
  <si>
    <t>МЕСЯЦ</t>
  </si>
  <si>
    <t>Налоги</t>
  </si>
  <si>
    <t>Охрана и Интернет</t>
  </si>
  <si>
    <t>аренда постоянная+КУ</t>
  </si>
  <si>
    <t xml:space="preserve">Выручка нал </t>
  </si>
  <si>
    <t>Выручка Б/Нал</t>
  </si>
  <si>
    <t>цена проекта</t>
  </si>
  <si>
    <t xml:space="preserve">Окупаемость (месяц) </t>
  </si>
  <si>
    <t>Тур база Теремки</t>
  </si>
  <si>
    <t>СРЕДНЕЕ  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</si>
</sst>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10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0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9" fontId="0" fillId="2" borderId="0" xfId="145" applyFont="1" applyFill="1"/>
    <xf numFmtId="0" fontId="0" fillId="2" borderId="0" xfId="0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left"/>
    </xf>
    <xf numFmtId="3" fontId="0" fillId="6" borderId="4" xfId="0" applyNumberFormat="1" applyFill="1" applyBorder="1"/>
    <xf numFmtId="3" fontId="0" fillId="6" borderId="5" xfId="0" applyNumberFormat="1" applyFill="1" applyBorder="1"/>
    <xf numFmtId="0" fontId="0" fillId="6" borderId="6" xfId="0" applyFill="1" applyBorder="1"/>
    <xf numFmtId="0" fontId="0" fillId="6" borderId="7" xfId="0" applyFill="1" applyBorder="1"/>
    <xf numFmtId="0" fontId="2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wrapText="1"/>
    </xf>
    <xf numFmtId="3" fontId="7" fillId="4" borderId="3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</cellXfs>
  <cellStyles count="202">
    <cellStyle name="Гиперссылка" xfId="27" builtinId="8" hidden="1"/>
    <cellStyle name="Гиперссылка" xfId="79" builtinId="8" hidden="1"/>
    <cellStyle name="Гиперссылка" xfId="192" builtinId="8" hidden="1"/>
    <cellStyle name="Гиперссылка" xfId="194" builtinId="8" hidden="1"/>
    <cellStyle name="Гиперссылка" xfId="170" builtinId="8" hidden="1"/>
    <cellStyle name="Гиперссылка" xfId="168" builtinId="8" hidden="1"/>
    <cellStyle name="Гиперссылка" xfId="200" builtinId="8" hidden="1"/>
    <cellStyle name="Гиперссылка" xfId="21" builtinId="8" hidden="1"/>
    <cellStyle name="Гиперссылка" xfId="55" builtinId="8" hidden="1"/>
    <cellStyle name="Гиперссылка" xfId="95" builtinId="8" hidden="1"/>
    <cellStyle name="Гиперссылка" xfId="135" builtinId="8" hidden="1"/>
    <cellStyle name="Гиперссылка" xfId="53" builtinId="8" hidden="1"/>
    <cellStyle name="Гиперссылка" xfId="3" builtinId="8" hidden="1"/>
    <cellStyle name="Гиперссылка" xfId="41" builtinId="8" hidden="1"/>
    <cellStyle name="Гиперссылка" xfId="83" builtinId="8" hidden="1"/>
    <cellStyle name="Гиперссылка" xfId="148" builtinId="8" hidden="1"/>
    <cellStyle name="Гиперссылка" xfId="190" builtinId="8" hidden="1"/>
    <cellStyle name="Гиперссылка" xfId="113" builtinId="8" hidden="1"/>
    <cellStyle name="Гиперссылка" xfId="158" builtinId="8" hidden="1"/>
    <cellStyle name="Гиперссылка" xfId="81" builtinId="8" hidden="1"/>
    <cellStyle name="Гиперссылка" xfId="65" builtinId="8" hidden="1"/>
    <cellStyle name="Гиперссылка" xfId="101" builtinId="8" hidden="1"/>
    <cellStyle name="Гиперссылка" xfId="141" builtinId="8" hidden="1"/>
    <cellStyle name="Гиперссылка" xfId="25" builtinId="8" hidden="1"/>
    <cellStyle name="Гиперссылка" xfId="91" builtinId="8" hidden="1"/>
    <cellStyle name="Гиперссылка" xfId="139" builtinId="8" hidden="1"/>
    <cellStyle name="Гиперссылка" xfId="172" builtinId="8" hidden="1"/>
    <cellStyle name="Гиперссылка" xfId="182" builtinId="8" hidden="1"/>
    <cellStyle name="Гиперссылка" xfId="109" builtinId="8" hidden="1"/>
    <cellStyle name="Гиперссылка" xfId="129" builtinId="8" hidden="1"/>
    <cellStyle name="Гиперссылка" xfId="188" builtinId="8" hidden="1"/>
    <cellStyle name="Гиперссылка" xfId="59" builtinId="8" hidden="1"/>
    <cellStyle name="Гиперссылка" xfId="17" builtinId="8" hidden="1"/>
    <cellStyle name="Гиперссылка" xfId="47" builtinId="8" hidden="1"/>
    <cellStyle name="Гиперссылка" xfId="7" builtinId="8" hidden="1"/>
    <cellStyle name="Гиперссылка" xfId="11" builtinId="8" hidden="1"/>
    <cellStyle name="Гиперссылка" xfId="49" builtinId="8" hidden="1"/>
    <cellStyle name="Гиперссылка" xfId="39" builtinId="8" hidden="1"/>
    <cellStyle name="Гиперссылка" xfId="45" builtinId="8" hidden="1"/>
    <cellStyle name="Гиперссылка" xfId="9" builtinId="8" hidden="1"/>
    <cellStyle name="Гиперссылка" xfId="1" builtinId="8" hidden="1"/>
    <cellStyle name="Гиперссылка" xfId="123" builtinId="8" hidden="1"/>
    <cellStyle name="Гиперссылка" xfId="97" builtinId="8" hidden="1"/>
    <cellStyle name="Гиперссылка" xfId="121" builtinId="8" hidden="1"/>
    <cellStyle name="Гиперссылка" xfId="166" builtinId="8" hidden="1"/>
    <cellStyle name="Гиперссылка" xfId="198" builtinId="8" hidden="1"/>
    <cellStyle name="Гиперссылка" xfId="156" builtinId="8" hidden="1"/>
    <cellStyle name="Гиперссылка" xfId="107" builtinId="8" hidden="1"/>
    <cellStyle name="Гиперссылка" xfId="75" builtinId="8" hidden="1"/>
    <cellStyle name="Гиперссылка" xfId="35" builtinId="8" hidden="1"/>
    <cellStyle name="Гиперссылка" xfId="162" builtinId="8" hidden="1"/>
    <cellStyle name="Гиперссылка" xfId="85" builtinId="8" hidden="1"/>
    <cellStyle name="Гиперссылка" xfId="61" builtinId="8" hidden="1"/>
    <cellStyle name="Гиперссылка" xfId="117" builtinId="8" hidden="1"/>
    <cellStyle name="Гиперссылка" xfId="137" builtinId="8" hidden="1"/>
    <cellStyle name="Гиперссылка" xfId="93" builtinId="8" hidden="1"/>
    <cellStyle name="Гиперссылка" xfId="180" builtinId="8" hidden="1"/>
    <cellStyle name="Гиперссылка" xfId="115" builtinId="8" hidden="1"/>
    <cellStyle name="Гиперссылка" xfId="19" builtinId="8" hidden="1"/>
    <cellStyle name="Гиперссылка" xfId="31" builtinId="8" hidden="1"/>
    <cellStyle name="Гиперссылка" xfId="15" builtinId="8" hidden="1"/>
    <cellStyle name="Гиперссылка" xfId="160" builtinId="8" hidden="1"/>
    <cellStyle name="Гиперссылка" xfId="119" builtinId="8" hidden="1"/>
    <cellStyle name="Гиперссылка" xfId="71" builtinId="8" hidden="1"/>
    <cellStyle name="Гиперссылка" xfId="33" builtinId="8" hidden="1"/>
    <cellStyle name="Гиперссылка" xfId="111" builtinId="8" hidden="1"/>
    <cellStyle name="Гиперссылка" xfId="184" builtinId="8" hidden="1"/>
    <cellStyle name="Гиперссылка" xfId="178" builtinId="8" hidden="1"/>
    <cellStyle name="Гиперссылка" xfId="186" builtinId="8" hidden="1"/>
    <cellStyle name="Гиперссылка" xfId="176" builtinId="8" hidden="1"/>
    <cellStyle name="Гиперссылка" xfId="143" builtinId="8" hidden="1"/>
    <cellStyle name="Гиперссылка" xfId="37" builtinId="8" hidden="1"/>
    <cellStyle name="Гиперссылка" xfId="63" builtinId="8" hidden="1"/>
    <cellStyle name="Гиперссылка" xfId="125" builtinId="8" hidden="1"/>
    <cellStyle name="Гиперссылка" xfId="105" builtinId="8" hidden="1"/>
    <cellStyle name="Гиперссылка" xfId="196" builtinId="8" hidden="1"/>
    <cellStyle name="Гиперссылка" xfId="164" builtinId="8" hidden="1"/>
    <cellStyle name="Гиперссылка" xfId="131" builtinId="8" hidden="1"/>
    <cellStyle name="Гиперссылка" xfId="67" builtinId="8" hidden="1"/>
    <cellStyle name="Гиперссылка" xfId="29" builtinId="8" hidden="1"/>
    <cellStyle name="Гиперссылка" xfId="51" builtinId="8" hidden="1"/>
    <cellStyle name="Гиперссылка" xfId="5" builtinId="8" hidden="1"/>
    <cellStyle name="Гиперссылка" xfId="23" builtinId="8" hidden="1"/>
    <cellStyle name="Гиперссылка" xfId="43" builtinId="8" hidden="1"/>
    <cellStyle name="Гиперссылка" xfId="127" builtinId="8" hidden="1"/>
    <cellStyle name="Гиперссылка" xfId="103" builtinId="8" hidden="1"/>
    <cellStyle name="Гиперссылка" xfId="87" builtinId="8" hidden="1"/>
    <cellStyle name="Гиперссылка" xfId="152" builtinId="8" hidden="1"/>
    <cellStyle name="Гиперссылка" xfId="13" builtinId="8" hidden="1"/>
    <cellStyle name="Гиперссылка" xfId="99" builtinId="8" hidden="1"/>
    <cellStyle name="Гиперссылка" xfId="174" builtinId="8" hidden="1"/>
    <cellStyle name="Гиперссылка" xfId="57" builtinId="8" hidden="1"/>
    <cellStyle name="Гиперссылка" xfId="89" builtinId="8" hidden="1"/>
    <cellStyle name="Гиперссылка" xfId="73" builtinId="8" hidden="1"/>
    <cellStyle name="Гиперссылка" xfId="150" builtinId="8" hidden="1"/>
    <cellStyle name="Гиперссылка" xfId="146" builtinId="8" hidden="1"/>
    <cellStyle name="Гиперссылка" xfId="69" builtinId="8" hidden="1"/>
    <cellStyle name="Гиперссылка" xfId="133" builtinId="8" hidden="1"/>
    <cellStyle name="Гиперссылка" xfId="77" builtinId="8" hidden="1"/>
    <cellStyle name="Гиперссылка" xfId="154" builtinId="8" hidden="1"/>
    <cellStyle name="Обычный" xfId="0" builtinId="0"/>
    <cellStyle name="Открывавшаяся гиперссылка" xfId="24" builtinId="9" hidden="1"/>
    <cellStyle name="Открывавшаяся гиперссылка" xfId="12" builtinId="9" hidden="1"/>
    <cellStyle name="Открывавшаяся гиперссылка" xfId="30" builtinId="9" hidden="1"/>
    <cellStyle name="Открывавшаяся гиперссылка" xfId="40" builtinId="9" hidden="1"/>
    <cellStyle name="Открывавшаяся гиперссылка" xfId="151" builtinId="9" hidden="1"/>
    <cellStyle name="Открывавшаяся гиперссылка" xfId="199" builtinId="9" hidden="1"/>
    <cellStyle name="Открывавшаяся гиперссылка" xfId="193" builtinId="9" hidden="1"/>
    <cellStyle name="Открывавшаяся гиперссылка" xfId="161" builtinId="9" hidden="1"/>
    <cellStyle name="Открывавшаяся гиперссылка" xfId="177" builtinId="9" hidden="1"/>
    <cellStyle name="Открывавшаяся гиперссылка" xfId="189" builtinId="9" hidden="1"/>
    <cellStyle name="Открывавшаяся гиперссылка" xfId="118" builtinId="9" hidden="1"/>
    <cellStyle name="Открывавшаяся гиперссылка" xfId="126" builtinId="9" hidden="1"/>
    <cellStyle name="Открывавшаяся гиперссылка" xfId="130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14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94" builtinId="9" hidden="1"/>
    <cellStyle name="Открывавшаяся гиперссылка" xfId="116" builtinId="9" hidden="1"/>
    <cellStyle name="Открывавшаяся гиперссылка" xfId="106" builtinId="9" hidden="1"/>
    <cellStyle name="Открывавшаяся гиперссылка" xfId="167" builtinId="9" hidden="1"/>
    <cellStyle name="Открывавшаяся гиперссылка" xfId="134" builtinId="9" hidden="1"/>
    <cellStyle name="Открывавшаяся гиперссылка" xfId="110" builtinId="9" hidden="1"/>
    <cellStyle name="Открывавшаяся гиперссылка" xfId="201" builtinId="9" hidden="1"/>
    <cellStyle name="Открывавшаяся гиперссылка" xfId="159" builtinId="9" hidden="1"/>
    <cellStyle name="Открывавшаяся гиперссылка" xfId="165" builtinId="9" hidden="1"/>
    <cellStyle name="Открывавшаяся гиперссылка" xfId="173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91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44" builtinId="9" hidden="1"/>
    <cellStyle name="Открывавшаяся гиперссылка" xfId="149" builtinId="9" hidden="1"/>
    <cellStyle name="Открывавшаяся гиперссылка" xfId="155" builtinId="9" hidden="1"/>
    <cellStyle name="Открывавшаяся гиперссылка" xfId="62" builtinId="9" hidden="1"/>
    <cellStyle name="Открывавшаяся гиперссылка" xfId="52" builtinId="9" hidden="1"/>
    <cellStyle name="Открывавшаяся гиперссылка" xfId="70" builtinId="9" hidden="1"/>
    <cellStyle name="Открывавшаяся гиперссылка" xfId="90" builtinId="9" hidden="1"/>
    <cellStyle name="Открывавшаяся гиперссылка" xfId="157" builtinId="9" hidden="1"/>
    <cellStyle name="Открывавшаяся гиперссылка" xfId="112" builtinId="9" hidden="1"/>
    <cellStyle name="Открывавшаяся гиперссылка" xfId="183" builtinId="9" hidden="1"/>
    <cellStyle name="Открывавшаяся гиперссылка" xfId="171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98" builtinId="9" hidden="1"/>
    <cellStyle name="Открывавшаяся гиперссылка" xfId="108" builtinId="9" hidden="1"/>
    <cellStyle name="Открывавшаяся гиперссылка" xfId="132" builtinId="9" hidden="1"/>
    <cellStyle name="Открывавшаяся гиперссылка" xfId="147" builtinId="9" hidden="1"/>
    <cellStyle name="Открывавшаяся гиперссылка" xfId="185" builtinId="9" hidden="1"/>
    <cellStyle name="Открывавшаяся гиперссылка" xfId="86" builtinId="9" hidden="1"/>
    <cellStyle name="Открывавшаяся гиперссылка" xfId="4" builtinId="9" hidden="1"/>
    <cellStyle name="Открывавшаяся гиперссылка" xfId="18" builtinId="9" hidden="1"/>
    <cellStyle name="Открывавшаяся гиперссылка" xfId="10" builtinId="9" hidden="1"/>
    <cellStyle name="Открывавшаяся гиперссылка" xfId="56" builtinId="9" hidden="1"/>
    <cellStyle name="Открывавшаяся гиперссылка" xfId="32" builtinId="9" hidden="1"/>
    <cellStyle name="Открывавшаяся гиперссылка" xfId="14" builtinId="9" hidden="1"/>
    <cellStyle name="Открывавшаяся гиперссылка" xfId="82" builtinId="9" hidden="1"/>
    <cellStyle name="Открывавшаяся гиперссылка" xfId="50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96" builtinId="9" hidden="1"/>
    <cellStyle name="Открывавшаяся гиперссылка" xfId="46" builtinId="9" hidden="1"/>
    <cellStyle name="Открывавшаяся гиперссылка" xfId="128" builtinId="9" hidden="1"/>
    <cellStyle name="Открывавшаяся гиперссылка" xfId="120" builtinId="9" hidden="1"/>
    <cellStyle name="Открывавшаяся гиперссылка" xfId="136" builtinId="9" hidden="1"/>
    <cellStyle name="Открывавшаяся гиперссылка" xfId="153" builtinId="9" hidden="1"/>
    <cellStyle name="Открывавшаяся гиперссылка" xfId="48" builtinId="9" hidden="1"/>
    <cellStyle name="Открывавшаяся гиперссылка" xfId="104" builtinId="9" hidden="1"/>
    <cellStyle name="Открывавшаяся гиперссылка" xfId="58" builtinId="9" hidden="1"/>
    <cellStyle name="Открывавшаяся гиперссылка" xfId="22" builtinId="9" hidden="1"/>
    <cellStyle name="Открывавшаяся гиперссылка" xfId="68" builtinId="9" hidden="1"/>
    <cellStyle name="Открывавшаяся гиперссылка" xfId="42" builtinId="9" hidden="1"/>
    <cellStyle name="Открывавшаяся гиперссылка" xfId="54" builtinId="9" hidden="1"/>
    <cellStyle name="Открывавшаяся гиперссылка" xfId="2" builtinId="9" hidden="1"/>
    <cellStyle name="Открывавшаяся гиперссылка" xfId="72" builtinId="9" hidden="1"/>
    <cellStyle name="Открывавшаяся гиперссылка" xfId="20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16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4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2" builtinId="9" hidden="1"/>
    <cellStyle name="Открывавшаяся гиперссылка" xfId="88" builtinId="9" hidden="1"/>
    <cellStyle name="Открывавшаяся гиперссылка" xfId="175" builtinId="9" hidden="1"/>
    <cellStyle name="Открывавшаяся гиперссылка" xfId="163" builtinId="9" hidden="1"/>
    <cellStyle name="Открывавшаяся гиперссылка" xfId="187" builtinId="9" hidden="1"/>
    <cellStyle name="Открывавшаяся гиперссылка" xfId="169" builtinId="9" hidden="1"/>
    <cellStyle name="Процентный" xfId="145" builtinId="5"/>
  </cellStyles>
  <dxfs count="0"/>
  <tableStyles count="0" defaultTableStyle="TableStyleMedium9" defaultPivotStyle="PivotStyleMedium4"/>
  <colors>
    <mruColors>
      <color rgb="FFFF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topLeftCell="A6" zoomScale="141" zoomScaleNormal="160" zoomScalePageLayoutView="95" workbookViewId="0">
      <selection activeCell="D24" sqref="D24"/>
    </sheetView>
  </sheetViews>
  <sheetFormatPr baseColWidth="10" defaultColWidth="11" defaultRowHeight="16" x14ac:dyDescent="0.2"/>
  <cols>
    <col min="1" max="1" width="19.33203125" customWidth="1"/>
    <col min="2" max="2" width="10.5" customWidth="1"/>
    <col min="3" max="3" width="14" customWidth="1"/>
    <col min="4" max="4" width="11" bestFit="1" customWidth="1"/>
    <col min="5" max="5" width="12" bestFit="1" customWidth="1"/>
    <col min="6" max="7" width="11" bestFit="1" customWidth="1"/>
    <col min="8" max="8" width="10.5" customWidth="1"/>
    <col min="9" max="10" width="15" customWidth="1"/>
  </cols>
  <sheetData>
    <row r="1" spans="1:11" ht="21" x14ac:dyDescent="0.25">
      <c r="A1" s="19" t="s">
        <v>15</v>
      </c>
      <c r="B1" s="19"/>
      <c r="C1" s="19"/>
      <c r="D1" s="2"/>
      <c r="E1" s="2"/>
      <c r="F1" s="2"/>
      <c r="G1" s="2"/>
      <c r="H1" s="2"/>
      <c r="I1" s="2"/>
      <c r="J1" s="2"/>
      <c r="K1" s="2"/>
    </row>
    <row r="2" spans="1:11" ht="15" customHeight="1" x14ac:dyDescent="0.2">
      <c r="A2" s="20" t="s">
        <v>7</v>
      </c>
      <c r="B2" s="21" t="s">
        <v>3</v>
      </c>
      <c r="C2" s="22"/>
      <c r="D2" s="25" t="s">
        <v>5</v>
      </c>
      <c r="E2" s="25"/>
      <c r="F2" s="25"/>
      <c r="G2" s="25"/>
      <c r="H2" s="25"/>
      <c r="I2" s="24" t="s">
        <v>0</v>
      </c>
      <c r="J2" s="23" t="s">
        <v>2</v>
      </c>
      <c r="K2" s="2"/>
    </row>
    <row r="3" spans="1:11" s="1" customFormat="1" ht="57" customHeight="1" x14ac:dyDescent="0.2">
      <c r="A3" s="20"/>
      <c r="B3" s="7" t="s">
        <v>11</v>
      </c>
      <c r="C3" s="7" t="s">
        <v>12</v>
      </c>
      <c r="D3" s="5" t="s">
        <v>4</v>
      </c>
      <c r="E3" s="5" t="s">
        <v>10</v>
      </c>
      <c r="F3" s="5" t="s">
        <v>6</v>
      </c>
      <c r="G3" s="5" t="s">
        <v>9</v>
      </c>
      <c r="H3" s="5" t="s">
        <v>8</v>
      </c>
      <c r="I3" s="24"/>
      <c r="J3" s="23"/>
      <c r="K3" s="4"/>
    </row>
    <row r="4" spans="1:11" x14ac:dyDescent="0.2">
      <c r="A4" s="8">
        <v>45139</v>
      </c>
      <c r="B4" s="16">
        <v>580000</v>
      </c>
      <c r="C4" s="16">
        <v>1690000</v>
      </c>
      <c r="D4" s="6">
        <v>170000</v>
      </c>
      <c r="E4" s="6">
        <v>64000</v>
      </c>
      <c r="F4" s="6">
        <v>57000</v>
      </c>
      <c r="G4" s="6">
        <f>3000+1000+2200</f>
        <v>6200</v>
      </c>
      <c r="H4" s="6">
        <v>6000</v>
      </c>
      <c r="I4" s="15">
        <f>SUM(D4:H4)</f>
        <v>303200</v>
      </c>
      <c r="J4" s="15">
        <f>SUM((B4+C4)-I4)</f>
        <v>1966800</v>
      </c>
      <c r="K4" s="2"/>
    </row>
    <row r="5" spans="1:11" x14ac:dyDescent="0.2">
      <c r="A5" s="8">
        <v>45170</v>
      </c>
      <c r="B5" s="16">
        <v>660000</v>
      </c>
      <c r="C5" s="16">
        <v>30000</v>
      </c>
      <c r="D5" s="6">
        <v>150000</v>
      </c>
      <c r="E5" s="6">
        <v>79000</v>
      </c>
      <c r="F5" s="6">
        <v>57000</v>
      </c>
      <c r="G5" s="6">
        <f t="shared" ref="G5:G19" si="0">3000+1000+2200</f>
        <v>6200</v>
      </c>
      <c r="H5" s="6">
        <v>6000</v>
      </c>
      <c r="I5" s="15">
        <f t="shared" ref="I5:I19" si="1">SUM(D5:H5)</f>
        <v>298200</v>
      </c>
      <c r="J5" s="15">
        <f t="shared" ref="J5:J19" si="2">SUM((B5+C5)-I5)</f>
        <v>391800</v>
      </c>
      <c r="K5" s="2"/>
    </row>
    <row r="6" spans="1:11" s="2" customFormat="1" x14ac:dyDescent="0.2">
      <c r="A6" s="8">
        <v>45200</v>
      </c>
      <c r="B6" s="16">
        <v>460000</v>
      </c>
      <c r="C6" s="16">
        <v>16000</v>
      </c>
      <c r="D6" s="6">
        <v>110000</v>
      </c>
      <c r="E6" s="6">
        <v>53000</v>
      </c>
      <c r="F6" s="6">
        <v>57000</v>
      </c>
      <c r="G6" s="6">
        <f t="shared" si="0"/>
        <v>6200</v>
      </c>
      <c r="H6" s="6">
        <v>6000</v>
      </c>
      <c r="I6" s="15">
        <f t="shared" si="1"/>
        <v>232200</v>
      </c>
      <c r="J6" s="15">
        <f t="shared" si="2"/>
        <v>243800</v>
      </c>
    </row>
    <row r="7" spans="1:11" x14ac:dyDescent="0.2">
      <c r="A7" s="8">
        <v>45231</v>
      </c>
      <c r="B7" s="16">
        <v>420000</v>
      </c>
      <c r="C7" s="16">
        <v>28000</v>
      </c>
      <c r="D7" s="6">
        <v>110000</v>
      </c>
      <c r="E7" s="6">
        <v>62000</v>
      </c>
      <c r="F7" s="6">
        <v>57000</v>
      </c>
      <c r="G7" s="6">
        <f t="shared" si="0"/>
        <v>6200</v>
      </c>
      <c r="H7" s="6">
        <v>6000</v>
      </c>
      <c r="I7" s="15">
        <f t="shared" si="1"/>
        <v>241200</v>
      </c>
      <c r="J7" s="15">
        <f t="shared" si="2"/>
        <v>206800</v>
      </c>
      <c r="K7" s="2"/>
    </row>
    <row r="8" spans="1:11" x14ac:dyDescent="0.2">
      <c r="A8" s="8">
        <v>45261</v>
      </c>
      <c r="B8" s="16">
        <v>630000</v>
      </c>
      <c r="C8" s="16">
        <v>130000</v>
      </c>
      <c r="D8" s="6">
        <v>150000</v>
      </c>
      <c r="E8" s="6">
        <v>72000</v>
      </c>
      <c r="F8" s="6">
        <v>57000</v>
      </c>
      <c r="G8" s="6">
        <f t="shared" si="0"/>
        <v>6200</v>
      </c>
      <c r="H8" s="6">
        <v>6000</v>
      </c>
      <c r="I8" s="15">
        <f t="shared" si="1"/>
        <v>291200</v>
      </c>
      <c r="J8" s="15">
        <f t="shared" si="2"/>
        <v>468800</v>
      </c>
      <c r="K8" s="2"/>
    </row>
    <row r="9" spans="1:11" x14ac:dyDescent="0.2">
      <c r="A9" s="8">
        <v>45292</v>
      </c>
      <c r="B9" s="16">
        <v>1200000</v>
      </c>
      <c r="C9" s="16">
        <v>28000</v>
      </c>
      <c r="D9" s="6">
        <v>180000</v>
      </c>
      <c r="E9" s="6">
        <v>81000</v>
      </c>
      <c r="F9" s="6">
        <v>57000</v>
      </c>
      <c r="G9" s="6">
        <f t="shared" si="0"/>
        <v>6200</v>
      </c>
      <c r="H9" s="6">
        <v>6000</v>
      </c>
      <c r="I9" s="15">
        <f t="shared" si="1"/>
        <v>330200</v>
      </c>
      <c r="J9" s="15">
        <f t="shared" si="2"/>
        <v>897800</v>
      </c>
      <c r="K9" s="2"/>
    </row>
    <row r="10" spans="1:11" x14ac:dyDescent="0.2">
      <c r="A10" s="8">
        <v>45323</v>
      </c>
      <c r="B10" s="16">
        <v>690000</v>
      </c>
      <c r="C10" s="16">
        <v>12000</v>
      </c>
      <c r="D10" s="6">
        <v>120000</v>
      </c>
      <c r="E10" s="6">
        <v>70000</v>
      </c>
      <c r="F10" s="6">
        <v>57000</v>
      </c>
      <c r="G10" s="6">
        <f t="shared" si="0"/>
        <v>6200</v>
      </c>
      <c r="H10" s="6">
        <v>6000</v>
      </c>
      <c r="I10" s="15">
        <f t="shared" si="1"/>
        <v>259200</v>
      </c>
      <c r="J10" s="15">
        <f t="shared" si="2"/>
        <v>442800</v>
      </c>
      <c r="K10" s="2"/>
    </row>
    <row r="11" spans="1:11" x14ac:dyDescent="0.2">
      <c r="A11" s="8">
        <v>45352</v>
      </c>
      <c r="B11" s="16">
        <v>720000</v>
      </c>
      <c r="C11" s="16">
        <v>31000</v>
      </c>
      <c r="D11" s="6">
        <v>120000</v>
      </c>
      <c r="E11" s="6">
        <v>69000</v>
      </c>
      <c r="F11" s="6">
        <v>57000</v>
      </c>
      <c r="G11" s="6">
        <f t="shared" si="0"/>
        <v>6200</v>
      </c>
      <c r="H11" s="6">
        <v>6000</v>
      </c>
      <c r="I11" s="15">
        <f t="shared" si="1"/>
        <v>258200</v>
      </c>
      <c r="J11" s="15">
        <f t="shared" si="2"/>
        <v>492800</v>
      </c>
      <c r="K11" s="2"/>
    </row>
    <row r="12" spans="1:11" x14ac:dyDescent="0.2">
      <c r="A12" s="8">
        <v>45383</v>
      </c>
      <c r="B12" s="16">
        <v>480000</v>
      </c>
      <c r="C12" s="16">
        <v>44000</v>
      </c>
      <c r="D12" s="6">
        <v>110000</v>
      </c>
      <c r="E12" s="6">
        <v>68000</v>
      </c>
      <c r="F12" s="6">
        <v>57000</v>
      </c>
      <c r="G12" s="6">
        <f t="shared" si="0"/>
        <v>6200</v>
      </c>
      <c r="H12" s="6">
        <v>6000</v>
      </c>
      <c r="I12" s="15">
        <f t="shared" si="1"/>
        <v>247200</v>
      </c>
      <c r="J12" s="15">
        <f t="shared" si="2"/>
        <v>276800</v>
      </c>
      <c r="K12" s="2"/>
    </row>
    <row r="13" spans="1:11" x14ac:dyDescent="0.2">
      <c r="A13" s="8">
        <v>45413</v>
      </c>
      <c r="B13" s="16">
        <v>820000</v>
      </c>
      <c r="C13" s="16">
        <v>112000</v>
      </c>
      <c r="D13" s="6">
        <v>150000</v>
      </c>
      <c r="E13" s="6">
        <v>57000</v>
      </c>
      <c r="F13" s="6">
        <v>57000</v>
      </c>
      <c r="G13" s="6">
        <f t="shared" si="0"/>
        <v>6200</v>
      </c>
      <c r="H13" s="6">
        <v>6000</v>
      </c>
      <c r="I13" s="15">
        <f t="shared" si="1"/>
        <v>276200</v>
      </c>
      <c r="J13" s="15">
        <f t="shared" si="2"/>
        <v>655800</v>
      </c>
      <c r="K13" s="2"/>
    </row>
    <row r="14" spans="1:11" x14ac:dyDescent="0.2">
      <c r="A14" s="8">
        <v>45444</v>
      </c>
      <c r="B14" s="16">
        <v>1700000</v>
      </c>
      <c r="C14" s="16">
        <v>62000</v>
      </c>
      <c r="D14" s="6">
        <v>180000</v>
      </c>
      <c r="E14" s="6">
        <v>27000</v>
      </c>
      <c r="F14" s="6">
        <v>57000</v>
      </c>
      <c r="G14" s="6">
        <f t="shared" si="0"/>
        <v>6200</v>
      </c>
      <c r="H14" s="6">
        <v>6000</v>
      </c>
      <c r="I14" s="15">
        <f t="shared" si="1"/>
        <v>276200</v>
      </c>
      <c r="J14" s="15">
        <f t="shared" si="2"/>
        <v>1485800</v>
      </c>
      <c r="K14" s="2"/>
    </row>
    <row r="15" spans="1:11" x14ac:dyDescent="0.2">
      <c r="A15" s="8">
        <v>45474</v>
      </c>
      <c r="B15" s="16">
        <v>2300000</v>
      </c>
      <c r="C15" s="16">
        <v>141000</v>
      </c>
      <c r="D15" s="6">
        <v>180000</v>
      </c>
      <c r="E15" s="6">
        <v>32000</v>
      </c>
      <c r="F15" s="6">
        <v>57000</v>
      </c>
      <c r="G15" s="6">
        <f t="shared" si="0"/>
        <v>6200</v>
      </c>
      <c r="H15" s="6">
        <v>6000</v>
      </c>
      <c r="I15" s="15">
        <f t="shared" si="1"/>
        <v>281200</v>
      </c>
      <c r="J15" s="15">
        <f t="shared" si="2"/>
        <v>2159800</v>
      </c>
      <c r="K15" s="2"/>
    </row>
    <row r="16" spans="1:11" x14ac:dyDescent="0.2">
      <c r="A16" s="8">
        <v>45505</v>
      </c>
      <c r="B16" s="16">
        <v>600000</v>
      </c>
      <c r="C16" s="16">
        <v>1400000</v>
      </c>
      <c r="D16" s="6">
        <v>180000</v>
      </c>
      <c r="E16" s="6">
        <v>64000</v>
      </c>
      <c r="F16" s="6">
        <v>57000</v>
      </c>
      <c r="G16" s="6">
        <f t="shared" si="0"/>
        <v>6200</v>
      </c>
      <c r="H16" s="6">
        <v>6000</v>
      </c>
      <c r="I16" s="15">
        <f t="shared" si="1"/>
        <v>313200</v>
      </c>
      <c r="J16" s="15">
        <f t="shared" si="2"/>
        <v>1686800</v>
      </c>
      <c r="K16" s="2"/>
    </row>
    <row r="17" spans="1:11" x14ac:dyDescent="0.2">
      <c r="A17" s="8">
        <v>45536</v>
      </c>
      <c r="B17" s="16">
        <v>800000</v>
      </c>
      <c r="C17" s="16">
        <v>50000</v>
      </c>
      <c r="D17" s="6">
        <v>180000</v>
      </c>
      <c r="E17" s="6">
        <v>80000</v>
      </c>
      <c r="F17" s="6">
        <v>57000</v>
      </c>
      <c r="G17" s="6">
        <f t="shared" si="0"/>
        <v>6200</v>
      </c>
      <c r="H17" s="6">
        <v>6000</v>
      </c>
      <c r="I17" s="15">
        <f t="shared" si="1"/>
        <v>329200</v>
      </c>
      <c r="J17" s="15">
        <f t="shared" si="2"/>
        <v>520800</v>
      </c>
      <c r="K17" s="2"/>
    </row>
    <row r="18" spans="1:11" x14ac:dyDescent="0.2">
      <c r="A18" s="8">
        <v>45566</v>
      </c>
      <c r="B18" s="16">
        <v>500000</v>
      </c>
      <c r="C18" s="16">
        <v>20000</v>
      </c>
      <c r="D18" s="6">
        <v>180000</v>
      </c>
      <c r="E18" s="6">
        <v>55000</v>
      </c>
      <c r="F18" s="6">
        <v>57000</v>
      </c>
      <c r="G18" s="6">
        <f t="shared" si="0"/>
        <v>6200</v>
      </c>
      <c r="H18" s="6">
        <v>6000</v>
      </c>
      <c r="I18" s="15">
        <f t="shared" si="1"/>
        <v>304200</v>
      </c>
      <c r="J18" s="15">
        <f t="shared" si="2"/>
        <v>215800</v>
      </c>
      <c r="K18" s="2"/>
    </row>
    <row r="19" spans="1:11" x14ac:dyDescent="0.2">
      <c r="A19" s="8">
        <v>45597</v>
      </c>
      <c r="B19" s="16">
        <v>450000</v>
      </c>
      <c r="C19" s="16">
        <v>35000</v>
      </c>
      <c r="D19" s="6">
        <v>180000</v>
      </c>
      <c r="E19" s="6">
        <v>55000</v>
      </c>
      <c r="F19" s="6">
        <v>57000</v>
      </c>
      <c r="G19" s="6">
        <f t="shared" si="0"/>
        <v>6200</v>
      </c>
      <c r="H19" s="6">
        <v>6000</v>
      </c>
      <c r="I19" s="15">
        <f t="shared" si="1"/>
        <v>304200</v>
      </c>
      <c r="J19" s="15">
        <f t="shared" si="2"/>
        <v>180800</v>
      </c>
      <c r="K19" s="2"/>
    </row>
    <row r="20" spans="1:11" x14ac:dyDescent="0.2">
      <c r="A20" s="8"/>
      <c r="B20" s="16"/>
      <c r="C20" s="16"/>
      <c r="D20" s="6"/>
      <c r="E20" s="6"/>
      <c r="F20" s="6"/>
      <c r="G20" s="6"/>
      <c r="H20" s="6"/>
      <c r="I20" s="15"/>
      <c r="J20" s="15"/>
      <c r="K20" s="2"/>
    </row>
    <row r="21" spans="1:11" x14ac:dyDescent="0.2">
      <c r="A21" s="13" t="s">
        <v>1</v>
      </c>
      <c r="B21" s="14">
        <f>SUM(B4:B15)</f>
        <v>10660000</v>
      </c>
      <c r="C21" s="14">
        <f>SUM(C4:C15)</f>
        <v>2324000</v>
      </c>
      <c r="D21" s="14"/>
      <c r="E21" s="14"/>
      <c r="F21" s="14"/>
      <c r="G21" s="14">
        <f>SUM(G4:G15)</f>
        <v>74400</v>
      </c>
      <c r="H21" s="14"/>
      <c r="I21" s="14">
        <f>SUM(I4:I15)</f>
        <v>3294400</v>
      </c>
      <c r="J21" s="14">
        <f>SUM(J4:J15)</f>
        <v>9689600</v>
      </c>
      <c r="K21" s="2"/>
    </row>
    <row r="22" spans="1:11" x14ac:dyDescent="0.2">
      <c r="A22" s="17" t="s">
        <v>16</v>
      </c>
      <c r="B22" s="18">
        <f>AVERAGE(B4:B15)</f>
        <v>888333.33333333337</v>
      </c>
      <c r="C22" s="18">
        <f>AVERAGE(C4:C15)</f>
        <v>193666.66666666666</v>
      </c>
      <c r="D22" s="18"/>
      <c r="E22" s="18"/>
      <c r="F22" s="18"/>
      <c r="G22" s="18">
        <f>AVERAGE(G4:G15)</f>
        <v>6200</v>
      </c>
      <c r="H22" s="18"/>
      <c r="I22" s="18">
        <f>AVERAGE(I4:I15)</f>
        <v>274533.33333333331</v>
      </c>
      <c r="J22" s="18">
        <f>AVERAGE(J9:J19)</f>
        <v>819618.18181818177</v>
      </c>
      <c r="K22" s="2"/>
    </row>
    <row r="23" spans="1:11" ht="17" thickBot="1" x14ac:dyDescent="0.25">
      <c r="A23" s="2"/>
      <c r="B23" s="2"/>
      <c r="C23" s="2"/>
      <c r="D23" s="3"/>
      <c r="E23" s="3"/>
      <c r="F23" s="3"/>
      <c r="G23" s="3"/>
      <c r="H23" s="3"/>
      <c r="I23" s="2"/>
      <c r="J23" s="2"/>
      <c r="K23" s="2"/>
    </row>
    <row r="24" spans="1:11" x14ac:dyDescent="0.2">
      <c r="A24" s="9" t="s">
        <v>13</v>
      </c>
      <c r="B24" s="10">
        <v>45800000</v>
      </c>
    </row>
    <row r="25" spans="1:11" ht="17" thickBot="1" x14ac:dyDescent="0.25">
      <c r="A25" s="11" t="s">
        <v>14</v>
      </c>
      <c r="B25" s="12">
        <f>B24/J22</f>
        <v>55.879677898799891</v>
      </c>
      <c r="C25">
        <f>B25/12</f>
        <v>4.6566398248999912</v>
      </c>
    </row>
  </sheetData>
  <mergeCells count="6">
    <mergeCell ref="A1:C1"/>
    <mergeCell ref="A2:A3"/>
    <mergeCell ref="B2:C2"/>
    <mergeCell ref="J2:J3"/>
    <mergeCell ref="I2:I3"/>
    <mergeCell ref="D2:H2"/>
  </mergeCells>
  <phoneticPr fontId="5" type="noConversion"/>
  <pageMargins left="0.36000000000000004" right="0.36000000000000004" top="0.41000000000000009" bottom="0.41000000000000009" header="0.5" footer="0.5"/>
  <pageSetup paperSize="9" scale="7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Роман</cp:lastModifiedBy>
  <cp:lastPrinted>2014-11-21T09:25:18Z</cp:lastPrinted>
  <dcterms:created xsi:type="dcterms:W3CDTF">2014-10-20T11:27:17Z</dcterms:created>
  <dcterms:modified xsi:type="dcterms:W3CDTF">2024-12-13T08:08:11Z</dcterms:modified>
</cp:coreProperties>
</file>