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roman/Desktop/ТОПОВЫЕ ОБЬЕКТЫ/Производство Пластмассовых труб/"/>
    </mc:Choice>
  </mc:AlternateContent>
  <xr:revisionPtr revIDLastSave="0" documentId="13_ncr:1_{5FFE6091-5350-F845-BF42-AF5ABA00C2B5}" xr6:coauthVersionLast="47" xr6:coauthVersionMax="47" xr10:uidLastSave="{00000000-0000-0000-0000-000000000000}"/>
  <bookViews>
    <workbookView xWindow="1380" yWindow="740" windowWidth="15580" windowHeight="12500" tabRatio="500" xr2:uid="{00000000-000D-0000-FFFF-FFFF00000000}"/>
  </bookViews>
  <sheets>
    <sheet name="Лист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4" i="1" l="1"/>
  <c r="B20" i="1"/>
  <c r="K14" i="1"/>
  <c r="L7" i="1"/>
  <c r="L8" i="1"/>
  <c r="L9" i="1"/>
  <c r="L10" i="1"/>
  <c r="L11" i="1"/>
  <c r="L12" i="1"/>
  <c r="L14" i="1"/>
  <c r="K15" i="1"/>
  <c r="L15" i="1"/>
  <c r="K16" i="1"/>
  <c r="L16" i="1"/>
  <c r="K18" i="1"/>
  <c r="L18" i="1"/>
  <c r="K17" i="1"/>
  <c r="L17" i="1"/>
  <c r="K13" i="1"/>
  <c r="L13" i="1"/>
  <c r="B23" i="1"/>
  <c r="C20" i="1"/>
  <c r="D20" i="1"/>
  <c r="E20" i="1"/>
  <c r="F20" i="1"/>
  <c r="G20" i="1"/>
  <c r="H20" i="1"/>
  <c r="I20" i="1"/>
  <c r="J20" i="1"/>
  <c r="C19" i="1"/>
  <c r="D19" i="1"/>
  <c r="E19" i="1"/>
  <c r="F19" i="1"/>
  <c r="G19" i="1"/>
  <c r="H19" i="1"/>
  <c r="I19" i="1"/>
  <c r="J19" i="1"/>
  <c r="K6" i="1"/>
  <c r="K19" i="1"/>
  <c r="L6" i="1"/>
  <c r="L19" i="1"/>
  <c r="B19" i="1"/>
</calcChain>
</file>

<file path=xl/sharedStrings.xml><?xml version="1.0" encoding="utf-8"?>
<sst xmlns="http://schemas.openxmlformats.org/spreadsheetml/2006/main" count="33" uniqueCount="33">
  <si>
    <t>ИТОГО затраты</t>
  </si>
  <si>
    <t>СУММА год</t>
  </si>
  <si>
    <t>СРЕДНЕЕ год</t>
  </si>
  <si>
    <t>ПРИБЫЛЬ</t>
  </si>
  <si>
    <t>Затраты</t>
  </si>
  <si>
    <t>Реклама и пр</t>
  </si>
  <si>
    <t>МЕСЯЦ</t>
  </si>
  <si>
    <t>Охрана и Интернет</t>
  </si>
  <si>
    <t>аренда постоянная+КУ</t>
  </si>
  <si>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</si>
  <si>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</si>
  <si>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</si>
  <si>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</si>
  <si>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</si>
  <si>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</si>
  <si>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</si>
  <si>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</si>
  <si>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</si>
  <si>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</si>
  <si>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</si>
  <si>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</si>
  <si>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</si>
  <si>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Название Бизнеса</t>
  </si>
  <si>
    <t>2024 год</t>
  </si>
  <si>
    <t>Выручка общая</t>
  </si>
  <si>
    <t>Затраты на персонал 3 тр смена. В смену 1 человек</t>
  </si>
  <si>
    <t>Роялти 4%</t>
  </si>
  <si>
    <t>Налоги патент</t>
  </si>
  <si>
    <t>Закуп продукции</t>
  </si>
  <si>
    <t xml:space="preserve">Прочее ( канцелярия, ремонт техники, непридвиденные расходы) </t>
  </si>
  <si>
    <t>Цена</t>
  </si>
  <si>
    <t>Окупаемость (м)</t>
  </si>
  <si>
    <t>Окупаемость (л)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</si>
</sst>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1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9" fontId="0" fillId="3" borderId="0" xfId="145" applyFont="1" applyFill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3" fontId="8" fillId="5" borderId="2" xfId="0" applyNumberFormat="1" applyFont="1" applyFill="1" applyBorder="1" applyAlignment="1">
      <alignment horizont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3" fontId="0" fillId="0" borderId="0" xfId="0" applyNumberFormat="1"/>
    <xf numFmtId="4" fontId="3" fillId="5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0" fillId="4" borderId="1" xfId="0" applyNumberFormat="1" applyFill="1" applyBorder="1" applyAlignment="1" applyProtection="1">
      <alignment horizontal="center" vertical="center" wrapText="1"/>
      <protection locked="0"/>
    </xf>
    <xf numFmtId="4" fontId="3" fillId="6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10" fillId="7" borderId="1" xfId="0" applyFont="1" applyFill="1" applyBorder="1"/>
    <xf numFmtId="3" fontId="10" fillId="7" borderId="1" xfId="0" applyNumberFormat="1" applyFont="1" applyFill="1" applyBorder="1"/>
  </cellXfs>
  <cellStyles count="202">
    <cellStyle name="Гиперссылка" xfId="27" builtinId="8" hidden="1"/>
    <cellStyle name="Гиперссылка" xfId="79" builtinId="8" hidden="1"/>
    <cellStyle name="Гиперссылка" xfId="192" builtinId="8" hidden="1"/>
    <cellStyle name="Гиперссылка" xfId="194" builtinId="8" hidden="1"/>
    <cellStyle name="Гиперссылка" xfId="170" builtinId="8" hidden="1"/>
    <cellStyle name="Гиперссылка" xfId="168" builtinId="8" hidden="1"/>
    <cellStyle name="Гиперссылка" xfId="200" builtinId="8" hidden="1"/>
    <cellStyle name="Гиперссылка" xfId="21" builtinId="8" hidden="1"/>
    <cellStyle name="Гиперссылка" xfId="55" builtinId="8" hidden="1"/>
    <cellStyle name="Гиперссылка" xfId="95" builtinId="8" hidden="1"/>
    <cellStyle name="Гиперссылка" xfId="135" builtinId="8" hidden="1"/>
    <cellStyle name="Гиперссылка" xfId="53" builtinId="8" hidden="1"/>
    <cellStyle name="Гиперссылка" xfId="3" builtinId="8" hidden="1"/>
    <cellStyle name="Гиперссылка" xfId="41" builtinId="8" hidden="1"/>
    <cellStyle name="Гиперссылка" xfId="83" builtinId="8" hidden="1"/>
    <cellStyle name="Гиперссылка" xfId="148" builtinId="8" hidden="1"/>
    <cellStyle name="Гиперссылка" xfId="190" builtinId="8" hidden="1"/>
    <cellStyle name="Гиперссылка" xfId="113" builtinId="8" hidden="1"/>
    <cellStyle name="Гиперссылка" xfId="158" builtinId="8" hidden="1"/>
    <cellStyle name="Гиперссылка" xfId="81" builtinId="8" hidden="1"/>
    <cellStyle name="Гиперссылка" xfId="65" builtinId="8" hidden="1"/>
    <cellStyle name="Гиперссылка" xfId="101" builtinId="8" hidden="1"/>
    <cellStyle name="Гиперссылка" xfId="141" builtinId="8" hidden="1"/>
    <cellStyle name="Гиперссылка" xfId="25" builtinId="8" hidden="1"/>
    <cellStyle name="Гиперссылка" xfId="91" builtinId="8" hidden="1"/>
    <cellStyle name="Гиперссылка" xfId="139" builtinId="8" hidden="1"/>
    <cellStyle name="Гиперссылка" xfId="172" builtinId="8" hidden="1"/>
    <cellStyle name="Гиперссылка" xfId="182" builtinId="8" hidden="1"/>
    <cellStyle name="Гиперссылка" xfId="109" builtinId="8" hidden="1"/>
    <cellStyle name="Гиперссылка" xfId="129" builtinId="8" hidden="1"/>
    <cellStyle name="Гиперссылка" xfId="188" builtinId="8" hidden="1"/>
    <cellStyle name="Гиперссылка" xfId="59" builtinId="8" hidden="1"/>
    <cellStyle name="Гиперссылка" xfId="17" builtinId="8" hidden="1"/>
    <cellStyle name="Гиперссылка" xfId="47" builtinId="8" hidden="1"/>
    <cellStyle name="Гиперссылка" xfId="7" builtinId="8" hidden="1"/>
    <cellStyle name="Гиперссылка" xfId="11" builtinId="8" hidden="1"/>
    <cellStyle name="Гиперссылка" xfId="49" builtinId="8" hidden="1"/>
    <cellStyle name="Гиперссылка" xfId="39" builtinId="8" hidden="1"/>
    <cellStyle name="Гиперссылка" xfId="45" builtinId="8" hidden="1"/>
    <cellStyle name="Гиперссылка" xfId="9" builtinId="8" hidden="1"/>
    <cellStyle name="Гиперссылка" xfId="1" builtinId="8" hidden="1"/>
    <cellStyle name="Гиперссылка" xfId="123" builtinId="8" hidden="1"/>
    <cellStyle name="Гиперссылка" xfId="97" builtinId="8" hidden="1"/>
    <cellStyle name="Гиперссылка" xfId="121" builtinId="8" hidden="1"/>
    <cellStyle name="Гиперссылка" xfId="166" builtinId="8" hidden="1"/>
    <cellStyle name="Гиперссылка" xfId="198" builtinId="8" hidden="1"/>
    <cellStyle name="Гиперссылка" xfId="156" builtinId="8" hidden="1"/>
    <cellStyle name="Гиперссылка" xfId="107" builtinId="8" hidden="1"/>
    <cellStyle name="Гиперссылка" xfId="75" builtinId="8" hidden="1"/>
    <cellStyle name="Гиперссылка" xfId="35" builtinId="8" hidden="1"/>
    <cellStyle name="Гиперссылка" xfId="162" builtinId="8" hidden="1"/>
    <cellStyle name="Гиперссылка" xfId="85" builtinId="8" hidden="1"/>
    <cellStyle name="Гиперссылка" xfId="61" builtinId="8" hidden="1"/>
    <cellStyle name="Гиперссылка" xfId="117" builtinId="8" hidden="1"/>
    <cellStyle name="Гиперссылка" xfId="137" builtinId="8" hidden="1"/>
    <cellStyle name="Гиперссылка" xfId="93" builtinId="8" hidden="1"/>
    <cellStyle name="Гиперссылка" xfId="180" builtinId="8" hidden="1"/>
    <cellStyle name="Гиперссылка" xfId="115" builtinId="8" hidden="1"/>
    <cellStyle name="Гиперссылка" xfId="19" builtinId="8" hidden="1"/>
    <cellStyle name="Гиперссылка" xfId="31" builtinId="8" hidden="1"/>
    <cellStyle name="Гиперссылка" xfId="15" builtinId="8" hidden="1"/>
    <cellStyle name="Гиперссылка" xfId="160" builtinId="8" hidden="1"/>
    <cellStyle name="Гиперссылка" xfId="119" builtinId="8" hidden="1"/>
    <cellStyle name="Гиперссылка" xfId="71" builtinId="8" hidden="1"/>
    <cellStyle name="Гиперссылка" xfId="33" builtinId="8" hidden="1"/>
    <cellStyle name="Гиперссылка" xfId="111" builtinId="8" hidden="1"/>
    <cellStyle name="Гиперссылка" xfId="184" builtinId="8" hidden="1"/>
    <cellStyle name="Гиперссылка" xfId="178" builtinId="8" hidden="1"/>
    <cellStyle name="Гиперссылка" xfId="186" builtinId="8" hidden="1"/>
    <cellStyle name="Гиперссылка" xfId="176" builtinId="8" hidden="1"/>
    <cellStyle name="Гиперссылка" xfId="143" builtinId="8" hidden="1"/>
    <cellStyle name="Гиперссылка" xfId="37" builtinId="8" hidden="1"/>
    <cellStyle name="Гиперссылка" xfId="63" builtinId="8" hidden="1"/>
    <cellStyle name="Гиперссылка" xfId="125" builtinId="8" hidden="1"/>
    <cellStyle name="Гиперссылка" xfId="105" builtinId="8" hidden="1"/>
    <cellStyle name="Гиперссылка" xfId="196" builtinId="8" hidden="1"/>
    <cellStyle name="Гиперссылка" xfId="164" builtinId="8" hidden="1"/>
    <cellStyle name="Гиперссылка" xfId="131" builtinId="8" hidden="1"/>
    <cellStyle name="Гиперссылка" xfId="67" builtinId="8" hidden="1"/>
    <cellStyle name="Гиперссылка" xfId="29" builtinId="8" hidden="1"/>
    <cellStyle name="Гиперссылка" xfId="51" builtinId="8" hidden="1"/>
    <cellStyle name="Гиперссылка" xfId="5" builtinId="8" hidden="1"/>
    <cellStyle name="Гиперссылка" xfId="23" builtinId="8" hidden="1"/>
    <cellStyle name="Гиперссылка" xfId="43" builtinId="8" hidden="1"/>
    <cellStyle name="Гиперссылка" xfId="127" builtinId="8" hidden="1"/>
    <cellStyle name="Гиперссылка" xfId="103" builtinId="8" hidden="1"/>
    <cellStyle name="Гиперссылка" xfId="87" builtinId="8" hidden="1"/>
    <cellStyle name="Гиперссылка" xfId="152" builtinId="8" hidden="1"/>
    <cellStyle name="Гиперссылка" xfId="13" builtinId="8" hidden="1"/>
    <cellStyle name="Гиперссылка" xfId="99" builtinId="8" hidden="1"/>
    <cellStyle name="Гиперссылка" xfId="174" builtinId="8" hidden="1"/>
    <cellStyle name="Гиперссылка" xfId="57" builtinId="8" hidden="1"/>
    <cellStyle name="Гиперссылка" xfId="89" builtinId="8" hidden="1"/>
    <cellStyle name="Гиперссылка" xfId="73" builtinId="8" hidden="1"/>
    <cellStyle name="Гиперссылка" xfId="150" builtinId="8" hidden="1"/>
    <cellStyle name="Гиперссылка" xfId="146" builtinId="8" hidden="1"/>
    <cellStyle name="Гиперссылка" xfId="69" builtinId="8" hidden="1"/>
    <cellStyle name="Гиперссылка" xfId="133" builtinId="8" hidden="1"/>
    <cellStyle name="Гиперссылка" xfId="77" builtinId="8" hidden="1"/>
    <cellStyle name="Гиперссылка" xfId="154" builtinId="8" hidden="1"/>
    <cellStyle name="Обычный" xfId="0" builtinId="0"/>
    <cellStyle name="Открывавшаяся гиперссылка" xfId="24" builtinId="9" hidden="1"/>
    <cellStyle name="Открывавшаяся гиперссылка" xfId="12" builtinId="9" hidden="1"/>
    <cellStyle name="Открывавшаяся гиперссылка" xfId="30" builtinId="9" hidden="1"/>
    <cellStyle name="Открывавшаяся гиперссылка" xfId="40" builtinId="9" hidden="1"/>
    <cellStyle name="Открывавшаяся гиперссылка" xfId="151" builtinId="9" hidden="1"/>
    <cellStyle name="Открывавшаяся гиперссылка" xfId="199" builtinId="9" hidden="1"/>
    <cellStyle name="Открывавшаяся гиперссылка" xfId="193" builtinId="9" hidden="1"/>
    <cellStyle name="Открывавшаяся гиперссылка" xfId="161" builtinId="9" hidden="1"/>
    <cellStyle name="Открывавшаяся гиперссылка" xfId="177" builtinId="9" hidden="1"/>
    <cellStyle name="Открывавшаяся гиперссылка" xfId="189" builtinId="9" hidden="1"/>
    <cellStyle name="Открывавшаяся гиперссылка" xfId="118" builtinId="9" hidden="1"/>
    <cellStyle name="Открывавшаяся гиперссылка" xfId="126" builtinId="9" hidden="1"/>
    <cellStyle name="Открывавшаяся гиперссылка" xfId="130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14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94" builtinId="9" hidden="1"/>
    <cellStyle name="Открывавшаяся гиперссылка" xfId="116" builtinId="9" hidden="1"/>
    <cellStyle name="Открывавшаяся гиперссылка" xfId="106" builtinId="9" hidden="1"/>
    <cellStyle name="Открывавшаяся гиперссылка" xfId="167" builtinId="9" hidden="1"/>
    <cellStyle name="Открывавшаяся гиперссылка" xfId="134" builtinId="9" hidden="1"/>
    <cellStyle name="Открывавшаяся гиперссылка" xfId="110" builtinId="9" hidden="1"/>
    <cellStyle name="Открывавшаяся гиперссылка" xfId="201" builtinId="9" hidden="1"/>
    <cellStyle name="Открывавшаяся гиперссылка" xfId="159" builtinId="9" hidden="1"/>
    <cellStyle name="Открывавшаяся гиперссылка" xfId="165" builtinId="9" hidden="1"/>
    <cellStyle name="Открывавшаяся гиперссылка" xfId="173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91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44" builtinId="9" hidden="1"/>
    <cellStyle name="Открывавшаяся гиперссылка" xfId="149" builtinId="9" hidden="1"/>
    <cellStyle name="Открывавшаяся гиперссылка" xfId="155" builtinId="9" hidden="1"/>
    <cellStyle name="Открывавшаяся гиперссылка" xfId="62" builtinId="9" hidden="1"/>
    <cellStyle name="Открывавшаяся гиперссылка" xfId="52" builtinId="9" hidden="1"/>
    <cellStyle name="Открывавшаяся гиперссылка" xfId="70" builtinId="9" hidden="1"/>
    <cellStyle name="Открывавшаяся гиперссылка" xfId="90" builtinId="9" hidden="1"/>
    <cellStyle name="Открывавшаяся гиперссылка" xfId="157" builtinId="9" hidden="1"/>
    <cellStyle name="Открывавшаяся гиперссылка" xfId="112" builtinId="9" hidden="1"/>
    <cellStyle name="Открывавшаяся гиперссылка" xfId="183" builtinId="9" hidden="1"/>
    <cellStyle name="Открывавшаяся гиперссылка" xfId="171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98" builtinId="9" hidden="1"/>
    <cellStyle name="Открывавшаяся гиперссылка" xfId="108" builtinId="9" hidden="1"/>
    <cellStyle name="Открывавшаяся гиперссылка" xfId="132" builtinId="9" hidden="1"/>
    <cellStyle name="Открывавшаяся гиперссылка" xfId="147" builtinId="9" hidden="1"/>
    <cellStyle name="Открывавшаяся гиперссылка" xfId="185" builtinId="9" hidden="1"/>
    <cellStyle name="Открывавшаяся гиперссылка" xfId="86" builtinId="9" hidden="1"/>
    <cellStyle name="Открывавшаяся гиперссылка" xfId="4" builtinId="9" hidden="1"/>
    <cellStyle name="Открывавшаяся гиперссылка" xfId="18" builtinId="9" hidden="1"/>
    <cellStyle name="Открывавшаяся гиперссылка" xfId="10" builtinId="9" hidden="1"/>
    <cellStyle name="Открывавшаяся гиперссылка" xfId="56" builtinId="9" hidden="1"/>
    <cellStyle name="Открывавшаяся гиперссылка" xfId="32" builtinId="9" hidden="1"/>
    <cellStyle name="Открывавшаяся гиперссылка" xfId="14" builtinId="9" hidden="1"/>
    <cellStyle name="Открывавшаяся гиперссылка" xfId="82" builtinId="9" hidden="1"/>
    <cellStyle name="Открывавшаяся гиперссылка" xfId="50" builtinId="9" hidden="1"/>
    <cellStyle name="Открывавшаяся гиперссылка" xfId="60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96" builtinId="9" hidden="1"/>
    <cellStyle name="Открывавшаяся гиперссылка" xfId="46" builtinId="9" hidden="1"/>
    <cellStyle name="Открывавшаяся гиперссылка" xfId="128" builtinId="9" hidden="1"/>
    <cellStyle name="Открывавшаяся гиперссылка" xfId="120" builtinId="9" hidden="1"/>
    <cellStyle name="Открывавшаяся гиперссылка" xfId="136" builtinId="9" hidden="1"/>
    <cellStyle name="Открывавшаяся гиперссылка" xfId="153" builtinId="9" hidden="1"/>
    <cellStyle name="Открывавшаяся гиперссылка" xfId="48" builtinId="9" hidden="1"/>
    <cellStyle name="Открывавшаяся гиперссылка" xfId="104" builtinId="9" hidden="1"/>
    <cellStyle name="Открывавшаяся гиперссылка" xfId="58" builtinId="9" hidden="1"/>
    <cellStyle name="Открывавшаяся гиперссылка" xfId="22" builtinId="9" hidden="1"/>
    <cellStyle name="Открывавшаяся гиперссылка" xfId="68" builtinId="9" hidden="1"/>
    <cellStyle name="Открывавшаяся гиперссылка" xfId="42" builtinId="9" hidden="1"/>
    <cellStyle name="Открывавшаяся гиперссылка" xfId="54" builtinId="9" hidden="1"/>
    <cellStyle name="Открывавшаяся гиперссылка" xfId="2" builtinId="9" hidden="1"/>
    <cellStyle name="Открывавшаяся гиперссылка" xfId="72" builtinId="9" hidden="1"/>
    <cellStyle name="Открывавшаяся гиперссылка" xfId="20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16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44" builtinId="9" hidden="1"/>
    <cellStyle name="Открывавшаяся гиперссылка" xfId="80" builtinId="9" hidden="1"/>
    <cellStyle name="Открывавшаяся гиперссылка" xfId="84" builtinId="9" hidden="1"/>
    <cellStyle name="Открывавшаяся гиперссылка" xfId="92" builtinId="9" hidden="1"/>
    <cellStyle name="Открывавшаяся гиперссылка" xfId="88" builtinId="9" hidden="1"/>
    <cellStyle name="Открывавшаяся гиперссылка" xfId="175" builtinId="9" hidden="1"/>
    <cellStyle name="Открывавшаяся гиперссылка" xfId="163" builtinId="9" hidden="1"/>
    <cellStyle name="Открывавшаяся гиперссылка" xfId="187" builtinId="9" hidden="1"/>
    <cellStyle name="Открывавшаяся гиперссылка" xfId="169" builtinId="9" hidden="1"/>
    <cellStyle name="Процентный" xfId="145" builtinId="5"/>
  </cellStyles>
  <dxfs count="0"/>
  <tableStyles count="0" defaultTableStyle="TableStyleMedium9" defaultPivotStyle="PivotStyleMedium4"/>
  <colors>
    <mruColors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tabSelected="1" topLeftCell="A5" zoomScale="90" zoomScaleNormal="90" zoomScalePageLayoutView="95" workbookViewId="0">
      <selection activeCell="C25" sqref="C25"/>
    </sheetView>
  </sheetViews>
  <sheetFormatPr baseColWidth="10" defaultColWidth="11" defaultRowHeight="16" x14ac:dyDescent="0.2"/>
  <cols>
    <col min="1" max="1" width="22.6640625" customWidth="1"/>
    <col min="2" max="2" width="19.33203125" customWidth="1"/>
    <col min="3" max="3" width="17.83203125" customWidth="1"/>
    <col min="4" max="4" width="12" bestFit="1" customWidth="1"/>
    <col min="5" max="5" width="11" bestFit="1" customWidth="1"/>
    <col min="6" max="6" width="11" customWidth="1"/>
    <col min="7" max="7" width="11" bestFit="1" customWidth="1"/>
    <col min="8" max="9" width="10.5" customWidth="1"/>
    <col min="10" max="10" width="17.5" customWidth="1"/>
    <col min="11" max="12" width="15" customWidth="1"/>
  </cols>
  <sheetData>
    <row r="1" spans="1:13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1"/>
      <c r="L1" s="1"/>
      <c r="M1" s="1"/>
    </row>
    <row r="3" spans="1:13" ht="21" x14ac:dyDescent="0.25">
      <c r="A3" s="9" t="s">
        <v>22</v>
      </c>
      <c r="B3" s="9"/>
      <c r="C3" s="1"/>
      <c r="D3" s="1"/>
      <c r="E3" s="1"/>
      <c r="F3" s="1"/>
      <c r="G3" s="1"/>
      <c r="H3" s="1"/>
      <c r="I3" s="1"/>
      <c r="J3" s="1"/>
      <c r="K3" s="1"/>
      <c r="L3" s="12" t="s">
        <v>23</v>
      </c>
    </row>
    <row r="4" spans="1:13" x14ac:dyDescent="0.2">
      <c r="A4" s="20" t="s">
        <v>6</v>
      </c>
      <c r="B4" s="10"/>
      <c r="C4" s="21" t="s">
        <v>4</v>
      </c>
      <c r="D4" s="21"/>
      <c r="E4" s="21"/>
      <c r="F4" s="21"/>
      <c r="G4" s="21"/>
      <c r="H4" s="21"/>
      <c r="I4" s="11"/>
      <c r="J4" s="11"/>
      <c r="K4" s="22" t="s">
        <v>0</v>
      </c>
      <c r="L4" s="23" t="s">
        <v>3</v>
      </c>
    </row>
    <row r="5" spans="1:13" ht="60" x14ac:dyDescent="0.2">
      <c r="A5" s="20"/>
      <c r="B5" s="6" t="s">
        <v>24</v>
      </c>
      <c r="C5" s="5" t="s">
        <v>25</v>
      </c>
      <c r="D5" s="5" t="s">
        <v>8</v>
      </c>
      <c r="E5" s="5" t="s">
        <v>5</v>
      </c>
      <c r="F5" s="5" t="s">
        <v>26</v>
      </c>
      <c r="G5" s="5" t="s">
        <v>7</v>
      </c>
      <c r="H5" s="5" t="s">
        <v>27</v>
      </c>
      <c r="I5" s="5" t="s">
        <v>28</v>
      </c>
      <c r="J5" s="5" t="s">
        <v>29</v>
      </c>
      <c r="K5" s="22"/>
      <c r="L5" s="23"/>
    </row>
    <row r="6" spans="1:13" x14ac:dyDescent="0.2">
      <c r="A6" s="7" t="s">
        <v>9</v>
      </c>
      <c r="B6" s="14"/>
      <c r="C6" s="15"/>
      <c r="D6" s="15"/>
      <c r="E6" s="16"/>
      <c r="F6" s="16"/>
      <c r="G6" s="15"/>
      <c r="H6" s="15"/>
      <c r="I6" s="15"/>
      <c r="J6" s="15"/>
      <c r="K6" s="8">
        <f t="shared" ref="K6" si="0">SUM(C6:H6)</f>
        <v>0</v>
      </c>
      <c r="L6" s="8">
        <f>B6-K6</f>
        <v>0</v>
      </c>
    </row>
    <row r="7" spans="1:13" x14ac:dyDescent="0.2">
      <c r="A7" s="7" t="s">
        <v>10</v>
      </c>
      <c r="B7" s="14">
        <v>4816000</v>
      </c>
      <c r="C7" s="15">
        <v>470000</v>
      </c>
      <c r="D7" s="15">
        <v>257000</v>
      </c>
      <c r="E7" s="16">
        <v>105000</v>
      </c>
      <c r="F7" s="16">
        <v>0</v>
      </c>
      <c r="G7" s="15">
        <v>3000</v>
      </c>
      <c r="H7" s="15">
        <v>70000</v>
      </c>
      <c r="I7" s="15">
        <v>870000</v>
      </c>
      <c r="J7" s="15">
        <v>20000</v>
      </c>
      <c r="K7" s="8">
        <v>1775000</v>
      </c>
      <c r="L7" s="8">
        <f t="shared" ref="L7:L18" si="1">B7-K7</f>
        <v>3041000</v>
      </c>
    </row>
    <row r="8" spans="1:13" x14ac:dyDescent="0.2">
      <c r="A8" s="7" t="s">
        <v>11</v>
      </c>
      <c r="B8" s="14">
        <v>3093000</v>
      </c>
      <c r="C8" s="15">
        <v>432000</v>
      </c>
      <c r="D8" s="15">
        <v>307000</v>
      </c>
      <c r="E8" s="16">
        <v>91000</v>
      </c>
      <c r="F8" s="16">
        <v>0</v>
      </c>
      <c r="G8" s="15">
        <v>3000</v>
      </c>
      <c r="H8" s="15">
        <v>69000</v>
      </c>
      <c r="I8" s="15">
        <v>718800</v>
      </c>
      <c r="J8" s="15">
        <v>20000</v>
      </c>
      <c r="K8" s="8">
        <v>1620800</v>
      </c>
      <c r="L8" s="8">
        <f t="shared" si="1"/>
        <v>1472200</v>
      </c>
    </row>
    <row r="9" spans="1:13" x14ac:dyDescent="0.2">
      <c r="A9" s="7" t="s">
        <v>12</v>
      </c>
      <c r="B9" s="14">
        <v>2508400</v>
      </c>
      <c r="C9" s="15">
        <v>420000</v>
      </c>
      <c r="D9" s="15">
        <v>247000</v>
      </c>
      <c r="E9" s="16">
        <v>87000</v>
      </c>
      <c r="F9" s="16">
        <v>0</v>
      </c>
      <c r="G9" s="15">
        <v>3000</v>
      </c>
      <c r="H9" s="15">
        <v>70200</v>
      </c>
      <c r="I9" s="15">
        <v>375000</v>
      </c>
      <c r="J9" s="15">
        <v>20000</v>
      </c>
      <c r="K9" s="8">
        <v>1202200</v>
      </c>
      <c r="L9" s="8">
        <f t="shared" si="1"/>
        <v>1306200</v>
      </c>
    </row>
    <row r="10" spans="1:13" x14ac:dyDescent="0.2">
      <c r="A10" s="7" t="s">
        <v>13</v>
      </c>
      <c r="B10" s="14">
        <v>2200000</v>
      </c>
      <c r="C10" s="15">
        <v>412000</v>
      </c>
      <c r="D10" s="15">
        <v>153000</v>
      </c>
      <c r="E10" s="16">
        <v>65000</v>
      </c>
      <c r="F10" s="16">
        <v>0</v>
      </c>
      <c r="G10" s="15">
        <v>3000</v>
      </c>
      <c r="H10" s="15">
        <v>0</v>
      </c>
      <c r="I10" s="15">
        <v>572000</v>
      </c>
      <c r="J10" s="15">
        <v>20000</v>
      </c>
      <c r="K10" s="8">
        <v>1205000</v>
      </c>
      <c r="L10" s="8">
        <f t="shared" si="1"/>
        <v>995000</v>
      </c>
    </row>
    <row r="11" spans="1:13" x14ac:dyDescent="0.2">
      <c r="A11" s="7" t="s">
        <v>14</v>
      </c>
      <c r="B11" s="14">
        <v>5118000</v>
      </c>
      <c r="C11" s="15">
        <v>541000</v>
      </c>
      <c r="D11" s="15">
        <v>285000</v>
      </c>
      <c r="E11" s="16">
        <v>78000</v>
      </c>
      <c r="F11" s="16">
        <v>0</v>
      </c>
      <c r="G11" s="15">
        <v>3000</v>
      </c>
      <c r="H11" s="15">
        <v>175000</v>
      </c>
      <c r="I11" s="15">
        <v>710750</v>
      </c>
      <c r="J11" s="15">
        <v>20000</v>
      </c>
      <c r="K11" s="8">
        <v>1792750</v>
      </c>
      <c r="L11" s="8">
        <f t="shared" si="1"/>
        <v>3325250</v>
      </c>
    </row>
    <row r="12" spans="1:13" x14ac:dyDescent="0.2">
      <c r="A12" s="7" t="s">
        <v>15</v>
      </c>
      <c r="B12" s="14">
        <v>3660400</v>
      </c>
      <c r="C12" s="15">
        <v>410000</v>
      </c>
      <c r="D12" s="15">
        <v>238000</v>
      </c>
      <c r="E12" s="16">
        <v>82000</v>
      </c>
      <c r="F12" s="16">
        <v>0</v>
      </c>
      <c r="G12" s="15">
        <v>3000</v>
      </c>
      <c r="H12" s="15">
        <v>50</v>
      </c>
      <c r="I12" s="15">
        <v>795000</v>
      </c>
      <c r="J12" s="15">
        <v>20000</v>
      </c>
      <c r="K12" s="8">
        <v>1528000</v>
      </c>
      <c r="L12" s="8">
        <f t="shared" si="1"/>
        <v>2132400</v>
      </c>
    </row>
    <row r="13" spans="1:13" x14ac:dyDescent="0.2">
      <c r="A13" s="7" t="s">
        <v>16</v>
      </c>
      <c r="B13" s="14">
        <v>2065950</v>
      </c>
      <c r="C13" s="15">
        <v>390000</v>
      </c>
      <c r="D13" s="15">
        <v>192000</v>
      </c>
      <c r="E13" s="16">
        <v>49000</v>
      </c>
      <c r="F13" s="16">
        <v>0</v>
      </c>
      <c r="G13" s="15">
        <v>3000</v>
      </c>
      <c r="H13" s="15">
        <v>271000</v>
      </c>
      <c r="I13" s="15">
        <v>405000</v>
      </c>
      <c r="J13" s="15">
        <v>20000</v>
      </c>
      <c r="K13" s="17">
        <f>SUM(C13:J13)</f>
        <v>1330000</v>
      </c>
      <c r="L13" s="8">
        <f t="shared" si="1"/>
        <v>735950</v>
      </c>
    </row>
    <row r="14" spans="1:13" x14ac:dyDescent="0.2">
      <c r="A14" s="7" t="s">
        <v>17</v>
      </c>
      <c r="B14" s="14">
        <v>4869000</v>
      </c>
      <c r="C14" s="15">
        <v>456000</v>
      </c>
      <c r="D14" s="15">
        <v>250000</v>
      </c>
      <c r="E14" s="16">
        <v>74000</v>
      </c>
      <c r="F14" s="16">
        <v>0</v>
      </c>
      <c r="G14" s="15">
        <v>3000</v>
      </c>
      <c r="H14" s="15">
        <v>59000</v>
      </c>
      <c r="I14" s="15">
        <v>480000</v>
      </c>
      <c r="J14" s="15">
        <v>20000</v>
      </c>
      <c r="K14" s="17">
        <f>SUM(C14:I14)</f>
        <v>1322000</v>
      </c>
      <c r="L14" s="8">
        <f t="shared" si="1"/>
        <v>3547000</v>
      </c>
    </row>
    <row r="15" spans="1:13" x14ac:dyDescent="0.2">
      <c r="A15" s="7" t="s">
        <v>18</v>
      </c>
      <c r="B15" s="14">
        <v>2111000</v>
      </c>
      <c r="C15" s="15">
        <v>405000</v>
      </c>
      <c r="D15" s="15">
        <v>238000</v>
      </c>
      <c r="E15" s="16">
        <v>89000</v>
      </c>
      <c r="F15" s="16">
        <v>0</v>
      </c>
      <c r="G15" s="15">
        <v>3000</v>
      </c>
      <c r="H15" s="15">
        <v>0</v>
      </c>
      <c r="I15" s="15">
        <v>592000</v>
      </c>
      <c r="J15" s="15">
        <v>20000</v>
      </c>
      <c r="K15" s="17">
        <f t="shared" ref="K15:K18" si="2">SUM(C15:I15)</f>
        <v>1327000</v>
      </c>
      <c r="L15" s="8">
        <f t="shared" si="1"/>
        <v>784000</v>
      </c>
    </row>
    <row r="16" spans="1:13" x14ac:dyDescent="0.2">
      <c r="A16" s="7" t="s">
        <v>19</v>
      </c>
      <c r="B16" s="14">
        <v>2530000</v>
      </c>
      <c r="C16" s="15">
        <v>470000</v>
      </c>
      <c r="D16" s="15">
        <v>276000</v>
      </c>
      <c r="E16" s="16">
        <v>69000</v>
      </c>
      <c r="F16" s="16">
        <v>0</v>
      </c>
      <c r="G16" s="15">
        <v>3000</v>
      </c>
      <c r="H16" s="15">
        <v>90000</v>
      </c>
      <c r="I16" s="15">
        <v>54000</v>
      </c>
      <c r="J16" s="15">
        <v>20000</v>
      </c>
      <c r="K16" s="17">
        <f t="shared" si="2"/>
        <v>962000</v>
      </c>
      <c r="L16" s="8">
        <f t="shared" si="1"/>
        <v>1568000</v>
      </c>
    </row>
    <row r="17" spans="1:12" x14ac:dyDescent="0.2">
      <c r="A17" s="7" t="s">
        <v>20</v>
      </c>
      <c r="B17" s="14">
        <v>2300000</v>
      </c>
      <c r="C17" s="15">
        <v>430000</v>
      </c>
      <c r="D17" s="15">
        <v>250000</v>
      </c>
      <c r="E17" s="16">
        <v>45000</v>
      </c>
      <c r="F17" s="16">
        <v>0</v>
      </c>
      <c r="G17" s="15">
        <v>3000</v>
      </c>
      <c r="H17" s="15">
        <v>27700</v>
      </c>
      <c r="I17" s="15">
        <v>370000</v>
      </c>
      <c r="J17" s="15">
        <v>20000</v>
      </c>
      <c r="K17" s="17">
        <f t="shared" si="2"/>
        <v>1125700</v>
      </c>
      <c r="L17" s="8">
        <f t="shared" si="1"/>
        <v>1174300</v>
      </c>
    </row>
    <row r="18" spans="1:12" x14ac:dyDescent="0.2">
      <c r="A18" s="7" t="s">
        <v>21</v>
      </c>
      <c r="B18" s="14">
        <v>1940000</v>
      </c>
      <c r="C18" s="15">
        <v>124000</v>
      </c>
      <c r="D18" s="15">
        <v>145000</v>
      </c>
      <c r="E18" s="16">
        <v>24000</v>
      </c>
      <c r="F18" s="16">
        <v>0</v>
      </c>
      <c r="G18" s="15">
        <v>30000</v>
      </c>
      <c r="H18" s="15">
        <v>0</v>
      </c>
      <c r="I18" s="15">
        <v>212000</v>
      </c>
      <c r="J18" s="15">
        <v>20000</v>
      </c>
      <c r="K18" s="17">
        <f t="shared" si="2"/>
        <v>535000</v>
      </c>
      <c r="L18" s="8">
        <f t="shared" si="1"/>
        <v>1405000</v>
      </c>
    </row>
    <row r="19" spans="1:12" x14ac:dyDescent="0.2">
      <c r="A19" s="3" t="s">
        <v>1</v>
      </c>
      <c r="B19" s="18">
        <f>SUM(B6:B18)</f>
        <v>37211750</v>
      </c>
      <c r="C19" s="18">
        <f t="shared" ref="C19:L19" si="3">SUM(C6:C18)</f>
        <v>4960000</v>
      </c>
      <c r="D19" s="18">
        <f t="shared" si="3"/>
        <v>2838000</v>
      </c>
      <c r="E19" s="18">
        <f t="shared" si="3"/>
        <v>858000</v>
      </c>
      <c r="F19" s="18">
        <f t="shared" si="3"/>
        <v>0</v>
      </c>
      <c r="G19" s="18">
        <f t="shared" si="3"/>
        <v>63000</v>
      </c>
      <c r="H19" s="18">
        <f t="shared" si="3"/>
        <v>831950</v>
      </c>
      <c r="I19" s="18">
        <f t="shared" si="3"/>
        <v>6154550</v>
      </c>
      <c r="J19" s="18">
        <f t="shared" si="3"/>
        <v>240000</v>
      </c>
      <c r="K19" s="18">
        <f t="shared" si="3"/>
        <v>15725450</v>
      </c>
      <c r="L19" s="18">
        <f t="shared" si="3"/>
        <v>21486300</v>
      </c>
    </row>
    <row r="20" spans="1:12" x14ac:dyDescent="0.2">
      <c r="A20" s="4" t="s">
        <v>2</v>
      </c>
      <c r="B20" s="19">
        <f>AVERAGE(B6:B18)</f>
        <v>3100979.1666666665</v>
      </c>
      <c r="C20" s="19">
        <f t="shared" ref="C20:J20" si="4">AVERAGE(C6:C18)</f>
        <v>413333.33333333331</v>
      </c>
      <c r="D20" s="19">
        <f t="shared" si="4"/>
        <v>236500</v>
      </c>
      <c r="E20" s="19">
        <f t="shared" si="4"/>
        <v>71500</v>
      </c>
      <c r="F20" s="19">
        <f t="shared" si="4"/>
        <v>0</v>
      </c>
      <c r="G20" s="19">
        <f t="shared" si="4"/>
        <v>5250</v>
      </c>
      <c r="H20" s="19">
        <f t="shared" si="4"/>
        <v>69329.166666666672</v>
      </c>
      <c r="I20" s="19">
        <f t="shared" si="4"/>
        <v>512879.16666666669</v>
      </c>
      <c r="J20" s="19">
        <f t="shared" si="4"/>
        <v>20000</v>
      </c>
      <c r="K20" s="19">
        <v>1352120</v>
      </c>
      <c r="L20" s="19">
        <v>1790525</v>
      </c>
    </row>
    <row r="22" spans="1:12" ht="19" x14ac:dyDescent="0.25">
      <c r="A22" s="24" t="s">
        <v>30</v>
      </c>
      <c r="B22" s="25">
        <v>62000000</v>
      </c>
    </row>
    <row r="23" spans="1:12" ht="19" x14ac:dyDescent="0.25">
      <c r="A23" s="24" t="s">
        <v>31</v>
      </c>
      <c r="B23" s="24">
        <f>B22/L20</f>
        <v>34.626715628097905</v>
      </c>
      <c r="E23" s="13"/>
      <c r="F23" s="13"/>
    </row>
    <row r="24" spans="1:12" ht="19" x14ac:dyDescent="0.25">
      <c r="A24" s="24" t="s">
        <v>32</v>
      </c>
      <c r="B24" s="24">
        <f>B23/12</f>
        <v>2.8855596356748254</v>
      </c>
    </row>
  </sheetData>
  <mergeCells count="4">
    <mergeCell ref="A4:A5"/>
    <mergeCell ref="C4:H4"/>
    <mergeCell ref="K4:K5"/>
    <mergeCell ref="L4:L5"/>
  </mergeCells>
  <phoneticPr fontId="6" type="noConversion"/>
  <pageMargins left="0.36000000000000004" right="0.36000000000000004" top="0.41000000000000009" bottom="0.41000000000000009" header="0.5" footer="0.5"/>
  <pageSetup paperSize="9" scale="7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Роман</cp:lastModifiedBy>
  <cp:lastPrinted>2014-11-21T09:25:18Z</cp:lastPrinted>
  <dcterms:created xsi:type="dcterms:W3CDTF">2014-10-20T11:27:17Z</dcterms:created>
  <dcterms:modified xsi:type="dcterms:W3CDTF">2025-07-22T09:58:03Z</dcterms:modified>
</cp:coreProperties>
</file>